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aveExternalLinkValues="0" updateLinks="never" codeName="ThisWorkbook" defaultThemeVersion="124226"/>
  <mc:AlternateContent xmlns:mc="http://schemas.openxmlformats.org/markup-compatibility/2006">
    <mc:Choice Requires="x15">
      <x15ac:absPath xmlns:x15ac="http://schemas.microsoft.com/office/spreadsheetml/2010/11/ac" url="\\tunadata\Compliance\2026_SharedDocs\eForms\"/>
    </mc:Choice>
  </mc:AlternateContent>
  <xr:revisionPtr revIDLastSave="0" documentId="13_ncr:1_{5C895A04-3879-4D47-A02D-179006A20C0F}" xr6:coauthVersionLast="47" xr6:coauthVersionMax="47" xr10:uidLastSave="{00000000-0000-0000-0000-000000000000}"/>
  <workbookProtection workbookAlgorithmName="SHA-512" workbookHashValue="ZOwCe4nhuqC4C4JKILsMjyd/wtMO6vvytICuVQ+BaFCLtdudy4gys/BgPacWnQOSb7G8K3+AT4HpIDx/S3EKfw==" workbookSaltValue="Olbo1clhSDgWOEicmG3IdQ==" workbookSpinCount="100000" lockStructure="1"/>
  <bookViews>
    <workbookView xWindow="-120" yWindow="-120" windowWidth="29040" windowHeight="15720" activeTab="2" xr2:uid="{00000000-000D-0000-FFFF-FFFF00000000}"/>
  </bookViews>
  <sheets>
    <sheet name="CP09-FarmCgDc" sheetId="1" r:id="rId1"/>
    <sheet name="Instructions" sheetId="5" r:id="rId2"/>
    <sheet name="Codes" sheetId="4" r:id="rId3"/>
    <sheet name="Lang" sheetId="6" state="veryHidden" r:id="rId4"/>
  </sheets>
  <definedNames>
    <definedName name="_xlnm._FilterDatabase" localSheetId="0" hidden="1">'CP09-FarmCgDc'!$A$11:$AI$11</definedName>
    <definedName name="Event">Codes!$G$2:$G$9</definedName>
    <definedName name="FlagName">Codes!$A$3:$A$177</definedName>
    <definedName name="Idiom">'CP09-FarmCgDc'!$K$3</definedName>
    <definedName name="Trans3Lang">Lang!$A$2:$D$112</definedName>
    <definedName name="Trans3Langs">Lang!$A$2:$D$112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 l="1"/>
  <c r="B1" i="1"/>
  <c r="A3" i="1" l="1"/>
  <c r="A11" i="1" l="1"/>
  <c r="D22" i="5" l="1"/>
  <c r="D23" i="5"/>
  <c r="D24" i="5"/>
  <c r="D25" i="5"/>
  <c r="D26" i="5"/>
  <c r="D27" i="5"/>
  <c r="D28" i="5"/>
  <c r="D29" i="5"/>
  <c r="D30" i="5"/>
  <c r="D31" i="5"/>
  <c r="D32" i="5"/>
  <c r="D33" i="5"/>
  <c r="D34" i="5"/>
  <c r="D35" i="5"/>
  <c r="D36" i="5"/>
  <c r="D37" i="5"/>
  <c r="D38" i="5"/>
  <c r="D39" i="5"/>
  <c r="D40" i="5"/>
  <c r="D41" i="5"/>
  <c r="D42" i="5"/>
  <c r="D43" i="5"/>
  <c r="D21" i="5"/>
  <c r="D9" i="5"/>
  <c r="D3" i="5"/>
  <c r="D4" i="5"/>
  <c r="D5" i="5"/>
  <c r="D6" i="5"/>
  <c r="D7" i="5"/>
  <c r="D8" i="5"/>
  <c r="D2" i="5"/>
  <c r="C2" i="5" l="1"/>
  <c r="C3" i="5"/>
  <c r="C4" i="5"/>
  <c r="C5" i="5"/>
  <c r="C6" i="5"/>
  <c r="C7" i="5"/>
  <c r="C8" i="5"/>
  <c r="B27" i="5" l="1"/>
  <c r="B18" i="5"/>
  <c r="B15" i="5"/>
  <c r="B12" i="5"/>
  <c r="B9" i="5"/>
  <c r="A9" i="5"/>
  <c r="C36" i="5"/>
  <c r="C37" i="5"/>
  <c r="C38" i="5"/>
  <c r="C39" i="5"/>
  <c r="C40" i="5"/>
  <c r="C41" i="5"/>
  <c r="C42" i="5"/>
  <c r="C43" i="5"/>
  <c r="C35" i="5"/>
  <c r="C27" i="5"/>
  <c r="C26" i="5"/>
  <c r="C9" i="5"/>
  <c r="C10" i="5"/>
  <c r="C11" i="5"/>
  <c r="C12" i="5"/>
  <c r="C13" i="5"/>
  <c r="C14" i="5"/>
  <c r="C15" i="5"/>
  <c r="C16" i="5"/>
  <c r="C17" i="5"/>
  <c r="C18" i="5"/>
  <c r="C19" i="5"/>
  <c r="C20" i="5"/>
  <c r="C21" i="5"/>
  <c r="C22" i="5"/>
  <c r="C23" i="5"/>
  <c r="C24" i="5"/>
  <c r="C25" i="5"/>
  <c r="B2" i="5"/>
  <c r="A10" i="1"/>
  <c r="Q10" i="1"/>
  <c r="N10" i="1"/>
  <c r="K10" i="1"/>
  <c r="H10" i="1"/>
  <c r="E6" i="1"/>
  <c r="E5" i="1"/>
  <c r="E4" i="1"/>
  <c r="E3" i="1"/>
  <c r="A6" i="1"/>
  <c r="A5" i="1"/>
  <c r="A4" i="1"/>
  <c r="AH11" i="1" l="1"/>
  <c r="AG11" i="1"/>
  <c r="S11" i="1"/>
  <c r="R11" i="1"/>
  <c r="Q11" i="1"/>
  <c r="G11" i="1"/>
  <c r="F11" i="1"/>
  <c r="AI11" i="1"/>
  <c r="AF11" i="1"/>
  <c r="AE11" i="1"/>
  <c r="AD11" i="1"/>
  <c r="AC11" i="1"/>
  <c r="AB11" i="1"/>
  <c r="AA11" i="1"/>
  <c r="Z11" i="1"/>
  <c r="Y11" i="1"/>
  <c r="X11" i="1"/>
  <c r="W11" i="1"/>
  <c r="V11" i="1"/>
  <c r="U11" i="1"/>
  <c r="T11" i="1"/>
  <c r="P11" i="1"/>
  <c r="O11" i="1"/>
  <c r="N11" i="1"/>
  <c r="M11" i="1"/>
  <c r="L11" i="1"/>
  <c r="K11" i="1"/>
  <c r="J11" i="1"/>
  <c r="I11" i="1"/>
  <c r="H11" i="1"/>
  <c r="E11" i="1"/>
  <c r="D11" i="1"/>
  <c r="C11" i="1"/>
  <c r="B11" i="1"/>
  <c r="K2" i="1"/>
</calcChain>
</file>

<file path=xl/sharedStrings.xml><?xml version="1.0" encoding="utf-8"?>
<sst xmlns="http://schemas.openxmlformats.org/spreadsheetml/2006/main" count="1065" uniqueCount="814">
  <si>
    <t>Vessel name</t>
  </si>
  <si>
    <t>ICCAT BFT Vessel Record number</t>
  </si>
  <si>
    <t>Flag</t>
  </si>
  <si>
    <t>JFO number
(If applic. to catch)</t>
  </si>
  <si>
    <t>Catch Quantity (t)</t>
  </si>
  <si>
    <t>Number fish catch</t>
  </si>
  <si>
    <t>Place of catch (Lat/Lon)</t>
  </si>
  <si>
    <t>Date of catch</t>
  </si>
  <si>
    <t xml:space="preserve">Bluefin tuna Catch Document Number </t>
  </si>
  <si>
    <t>Copy number</t>
  </si>
  <si>
    <t>Bluefin tuna Catch Document Date</t>
  </si>
  <si>
    <t>Event**</t>
  </si>
  <si>
    <t>Date of event</t>
  </si>
  <si>
    <t>ICCAT FFB Record Number</t>
  </si>
  <si>
    <t>Quantity (t)</t>
  </si>
  <si>
    <t xml:space="preserve">Number of fish </t>
  </si>
  <si>
    <t>Size composition* (# fish sampled)</t>
  </si>
  <si>
    <t>Dead Fish (Kg)</t>
  </si>
  <si>
    <t>Dead Fish Amount</t>
  </si>
  <si>
    <t>Estimate Growth</t>
  </si>
  <si>
    <t>EventID</t>
  </si>
  <si>
    <t>1stCaging</t>
  </si>
  <si>
    <t>EventDescrip</t>
  </si>
  <si>
    <t>TransferIn</t>
  </si>
  <si>
    <t>Mortality</t>
  </si>
  <si>
    <t>Harvest</t>
  </si>
  <si>
    <t>Release</t>
  </si>
  <si>
    <t>CarryOver</t>
  </si>
  <si>
    <t>TransferOut</t>
  </si>
  <si>
    <t>Tug vessel (1st)</t>
  </si>
  <si>
    <t>Tug vessel (last)</t>
  </si>
  <si>
    <t>Tug vessel (2nd)</t>
  </si>
  <si>
    <t>Tug vessel (3rd)</t>
  </si>
  <si>
    <t>TrapID</t>
  </si>
  <si>
    <t>ICCAT DECLARATION ON CAGING</t>
  </si>
  <si>
    <t xml:space="preserve">Name of the vessel that carried out the catch (optional). </t>
  </si>
  <si>
    <t>Identifiable number of ICCAT Record of vessel that carried out catch (mandatory).</t>
  </si>
  <si>
    <t>Identifiable number of ICCAT Record of trap where the catch was carried out (mandatory).</t>
  </si>
  <si>
    <t xml:space="preserve">Flag of the vessel that carried out the catch. </t>
  </si>
  <si>
    <t>Number of Joint Fishing Operation (JFO) (if applicable).</t>
  </si>
  <si>
    <t>Catch quantity (t).</t>
  </si>
  <si>
    <t>Number of fish caught.</t>
  </si>
  <si>
    <t>(first)</t>
  </si>
  <si>
    <t>(second)</t>
  </si>
  <si>
    <t>(third)</t>
  </si>
  <si>
    <t>(last)</t>
  </si>
  <si>
    <t xml:space="preserve">Location where the catch was carried out. </t>
  </si>
  <si>
    <t>Date of catch.</t>
  </si>
  <si>
    <t>Bluefin Tuna Catch Document (BCD) number (each event should be associated to one BCD only or BCD Group).</t>
  </si>
  <si>
    <t>Number of the copy of the BCD.</t>
  </si>
  <si>
    <t xml:space="preserve">Date of the BCD </t>
  </si>
  <si>
    <t>Event information</t>
  </si>
  <si>
    <t>• 1stCaging (first time a catch is placed in a farm).</t>
  </si>
  <si>
    <t>• TransferIn (Operation of transfer input in a farm/cage).</t>
  </si>
  <si>
    <t>• TransferOut (Operation of transfer output in a farm/cage).</t>
  </si>
  <si>
    <t>• Mortality (Natural mortality of tunas in the farms/cages).</t>
  </si>
  <si>
    <t>• Harvest (Harvesting process carried out in the farms/cages to place on the market).</t>
  </si>
  <si>
    <t>• Release (Release of live fish).</t>
  </si>
  <si>
    <t>• CarryOver (Annual reporting of underages in the farm/cage following the operation).</t>
  </si>
  <si>
    <t xml:space="preserve">Date when the event took place. </t>
  </si>
  <si>
    <t xml:space="preserve">Number of record of farm where the event was carried out. </t>
  </si>
  <si>
    <t xml:space="preserve">Number of cage where the event took place. </t>
  </si>
  <si>
    <t xml:space="preserve">Weight in tons (t) of the specific event. </t>
  </si>
  <si>
    <t xml:space="preserve">Number of fish of the specific event. </t>
  </si>
  <si>
    <t xml:space="preserve">Number of sampled fish. </t>
  </si>
  <si>
    <t xml:space="preserve">Weight in kilos (Kg) of dead fish during the event operation. </t>
  </si>
  <si>
    <t xml:space="preserve">Number of dead fish during the the event operation. </t>
  </si>
  <si>
    <t>Estimated growth.</t>
  </si>
  <si>
    <t>Carrier</t>
  </si>
  <si>
    <t>Grouped BCD</t>
  </si>
  <si>
    <t>Grouped BCD (if applicable).</t>
  </si>
  <si>
    <t>Nom du navire</t>
  </si>
  <si>
    <t>Nº Registre ICCAT de navires de thon rouge</t>
  </si>
  <si>
    <t>Nº Registre ICCAT de madrague</t>
  </si>
  <si>
    <t>Pavillon</t>
  </si>
  <si>
    <t>Nº JFO (si applicable à la capture)</t>
  </si>
  <si>
    <t>Volume de capture (t)</t>
  </si>
  <si>
    <t>Numéro de spécimens capturés</t>
  </si>
  <si>
    <t xml:space="preserve">Nom du navire </t>
  </si>
  <si>
    <t>Lieu de la capture (Lat/Lon)</t>
  </si>
  <si>
    <t>Date de la capture</t>
  </si>
  <si>
    <t>Nº de document de capture de thon rouge</t>
  </si>
  <si>
    <t>Nº de la copie</t>
  </si>
  <si>
    <t>Date du document de capture de thon rouge</t>
  </si>
  <si>
    <t>BCD Groupé</t>
  </si>
  <si>
    <t>Événement**</t>
  </si>
  <si>
    <t>Date de l'événement</t>
  </si>
  <si>
    <t>Nº Registre ICCAT de fermes de thon rouge</t>
  </si>
  <si>
    <t>Quantité (t)</t>
  </si>
  <si>
    <t>Nombre de spécimens</t>
  </si>
  <si>
    <t>Composition par taille (# de poissons échantillonnés)</t>
  </si>
  <si>
    <t>Poissons morts (kg)</t>
  </si>
  <si>
    <t>Quantité de poissons morts</t>
  </si>
  <si>
    <t>Croissance estimée</t>
  </si>
  <si>
    <t>ActionID</t>
  </si>
  <si>
    <t>ActionEN</t>
  </si>
  <si>
    <t>ActionFR</t>
  </si>
  <si>
    <t>ActionES</t>
  </si>
  <si>
    <t>Nombre del buque</t>
  </si>
  <si>
    <t>Nº registro ICCAT de buque de atún rojo</t>
  </si>
  <si>
    <t>Nº registro ICCAT de almadraba</t>
  </si>
  <si>
    <t>Pabellón</t>
  </si>
  <si>
    <t>Nº JFO (si es aplicable a la captura)</t>
  </si>
  <si>
    <t>Cantidad de captura (t)</t>
  </si>
  <si>
    <t>Número de ejemplares capturados</t>
  </si>
  <si>
    <t xml:space="preserve">Nombre del buque </t>
  </si>
  <si>
    <t>Lugar de la captura  (Lat/Lon)</t>
  </si>
  <si>
    <t>Fecha de la captura</t>
  </si>
  <si>
    <t>Nº de documento de captura de atún rojo</t>
  </si>
  <si>
    <t>Nº de copia</t>
  </si>
  <si>
    <t>Fecha de documento de captura de atún rojo</t>
  </si>
  <si>
    <t>BCD agrupado</t>
  </si>
  <si>
    <t>Suceso**</t>
  </si>
  <si>
    <t>Fecha del suceso</t>
  </si>
  <si>
    <t>Nº de registro ICCAT de IEAR</t>
  </si>
  <si>
    <t>Cantidad  (t)</t>
  </si>
  <si>
    <t>Nº de ejemplares</t>
  </si>
  <si>
    <t>Composicón por talla (# peces muestreados)</t>
  </si>
  <si>
    <t>Peces muertos (Kg)</t>
  </si>
  <si>
    <t>Cantidad de peces muertos</t>
  </si>
  <si>
    <t>Crecimiento estimado</t>
  </si>
  <si>
    <t>RPF</t>
  </si>
  <si>
    <t>YEA</t>
  </si>
  <si>
    <t>RPA</t>
  </si>
  <si>
    <t>ADD</t>
  </si>
  <si>
    <t>PCH</t>
  </si>
  <si>
    <t>TLF</t>
  </si>
  <si>
    <t>FAX</t>
  </si>
  <si>
    <t>EMA</t>
  </si>
  <si>
    <t>DFRM</t>
  </si>
  <si>
    <t>H1</t>
  </si>
  <si>
    <t>H2</t>
  </si>
  <si>
    <t>H3</t>
  </si>
  <si>
    <t>H4</t>
  </si>
  <si>
    <t>H5</t>
  </si>
  <si>
    <t>DÉCLARATION DE L’ICCAT SUR LA MISE EN CAGES</t>
  </si>
  <si>
    <t>Navire de capture</t>
  </si>
  <si>
    <t>Remorqueur (premier)</t>
  </si>
  <si>
    <t>Remorqueur (deuxième)</t>
  </si>
  <si>
    <t>Remorqueur (troisième)</t>
  </si>
  <si>
    <t>Remorqueur (dernier)</t>
  </si>
  <si>
    <t>DECLARACIÓN ICCAT DE INTRODUCCIÓN EN JAULAS</t>
  </si>
  <si>
    <t>Buque de captura</t>
  </si>
  <si>
    <t>Remolcador (primero)</t>
  </si>
  <si>
    <t>Remolcador (segundo)</t>
  </si>
  <si>
    <t>Remolcador (tercero)</t>
  </si>
  <si>
    <t>Remolcador (último)</t>
  </si>
  <si>
    <t>Catching Vessel</t>
  </si>
  <si>
    <t>Información sobre el suceso</t>
  </si>
  <si>
    <t>CINF</t>
  </si>
  <si>
    <t>RMLQ</t>
  </si>
  <si>
    <t>Remolcador</t>
  </si>
  <si>
    <t>Remorqueur</t>
  </si>
  <si>
    <t>Information sur l'événement</t>
  </si>
  <si>
    <t>1st</t>
  </si>
  <si>
    <t>2nd</t>
  </si>
  <si>
    <t>3rd</t>
  </si>
  <si>
    <t>LAST</t>
  </si>
  <si>
    <t>(primero)</t>
  </si>
  <si>
    <t>(segundo)</t>
  </si>
  <si>
    <t>(tercero)</t>
  </si>
  <si>
    <t>(último)</t>
  </si>
  <si>
    <t>(premier)</t>
  </si>
  <si>
    <t>(deuxième)</t>
  </si>
  <si>
    <t>(troisième)</t>
  </si>
  <si>
    <t>(dernier)</t>
  </si>
  <si>
    <t xml:space="preserve">Vessels that carried out transport to the farm (provide chronologically information. If the transfer was carried out by only one vessel, then only the record for the first vessel will be filled out). </t>
  </si>
  <si>
    <t>exp1</t>
  </si>
  <si>
    <t>exp2</t>
  </si>
  <si>
    <t>exp3</t>
  </si>
  <si>
    <t>exp4</t>
  </si>
  <si>
    <t>exp5</t>
  </si>
  <si>
    <t>exp6</t>
  </si>
  <si>
    <t>exp7</t>
  </si>
  <si>
    <t>exp8</t>
  </si>
  <si>
    <t>exp9</t>
  </si>
  <si>
    <t>exp10</t>
  </si>
  <si>
    <t>exp11</t>
  </si>
  <si>
    <t>exp12</t>
  </si>
  <si>
    <t>exp13</t>
  </si>
  <si>
    <t>exp14</t>
  </si>
  <si>
    <t>exp15</t>
  </si>
  <si>
    <t>exp16</t>
  </si>
  <si>
    <t>exp17</t>
  </si>
  <si>
    <t>exp18</t>
  </si>
  <si>
    <t>exp19</t>
  </si>
  <si>
    <t>exp20</t>
  </si>
  <si>
    <t>exp21</t>
  </si>
  <si>
    <t>exp22</t>
  </si>
  <si>
    <t>exp23</t>
  </si>
  <si>
    <t>exp24</t>
  </si>
  <si>
    <t>exp25</t>
  </si>
  <si>
    <t>exp26</t>
  </si>
  <si>
    <t>exp27</t>
  </si>
  <si>
    <t>exp28</t>
  </si>
  <si>
    <t>exp29</t>
  </si>
  <si>
    <t>exp30</t>
  </si>
  <si>
    <t>exp31</t>
  </si>
  <si>
    <t>Nom du navire qui a réalisé la capture (facultatif)</t>
  </si>
  <si>
    <t>Numéro de Registre ICCAT identificateur du navire qui a réalisé la capture (obligatoire)</t>
  </si>
  <si>
    <t>Numéro de Registre ICCAT identificateur de la madrague où s'est réalisée la capture (obligatoire)</t>
  </si>
  <si>
    <t>Pavillon du navire qui a réalisé la capture</t>
  </si>
  <si>
    <t>Numéro de l'opération conjointe (le cas échéant)</t>
  </si>
  <si>
    <t>Volume capturé en tonnes (t)</t>
  </si>
  <si>
    <t>Numéro de poissons capturés</t>
  </si>
  <si>
    <t>Navires qui ont réalisé le transport jusqu'à la ferme (préciser l'information par ordre chronologique. Si le transfert a été fait par un seul navire, seul le registre du premier navire sera rempli)</t>
  </si>
  <si>
    <t>Position où a eu lieu la capture</t>
  </si>
  <si>
    <t>Numéro du BCD (chaque événement doit être associé à un unique BCD ou Groupe BCD)</t>
  </si>
  <si>
    <t>Numéro de la copie du BCD</t>
  </si>
  <si>
    <t>Date du BCD</t>
  </si>
  <si>
    <t>Groupe BCD (le cas échéant)</t>
  </si>
  <si>
    <t>• 1stCaging (Première fois qu'une capture est introduite dans une ferme).</t>
  </si>
  <si>
    <t>• TransferIn (Opération de transfert d'entrée dans une ferme/cage).</t>
  </si>
  <si>
    <t>• TransferOut (Opération de transfert de sortie d'une ferme/cage).</t>
  </si>
  <si>
    <t>• Mortality (Mortalité naturelle des thons qui se trouvent dans les fermes/cages).</t>
  </si>
  <si>
    <t>• Harvest (Ponctions réalisées dans les fermes/cages pour sa commercialisation).</t>
  </si>
  <si>
    <t>• Release (Remise à l'eau de poissons vivants).</t>
  </si>
  <si>
    <t>• CarryOver (Déclaration annuelle des spécimens restants dans la ferme/cage après une opération).</t>
  </si>
  <si>
    <t>Date à laquelle l'événement s'est produit</t>
  </si>
  <si>
    <t>Numéro de registre de la ferme où s'est produit l'événement</t>
  </si>
  <si>
    <t>Numéro de la cage où s'est produit l'événement</t>
  </si>
  <si>
    <t>Poids en tonnes (t) de l'événement spécifique</t>
  </si>
  <si>
    <t>Nombre de poissons de l'événement spécifique</t>
  </si>
  <si>
    <t>Numéro de poissons échantillonnés</t>
  </si>
  <si>
    <t>Poids en kg des poissons morts pendant l'opération de l'événement</t>
  </si>
  <si>
    <t>Numéro de poissons morts pendant l'opération de l'événement</t>
  </si>
  <si>
    <t>Nombre del buque que realizó la captura (opcional).</t>
  </si>
  <si>
    <t>Numero de registro ICCAT identificativo del buque que realizó la captura (obligatorio).</t>
  </si>
  <si>
    <t>Numero de registro ICCAT identificativo de la almadraba donde se realizó la captura (obligatorio).</t>
  </si>
  <si>
    <t>Bandera del buque que realizó la captura.</t>
  </si>
  <si>
    <t>Número de operación conjunta (si es aplicable).</t>
  </si>
  <si>
    <t>Cantidad capturada en t.</t>
  </si>
  <si>
    <t>Número de peces capturados.</t>
  </si>
  <si>
    <t>Buques que realizaron el transporte hasta la granja (especificar en orden cronológico, si la transferencia fue realizada por un único buque solo se cumplimentara el registro del primer buque).</t>
  </si>
  <si>
    <t>Posición en la que se realizó la captura.</t>
  </si>
  <si>
    <t>Fecha de la captura.</t>
  </si>
  <si>
    <t>Número del BCD (cada operación debe estar asociada con un único BCD o Grupo BCD).</t>
  </si>
  <si>
    <t>Número de copia del BCD.</t>
  </si>
  <si>
    <t>Fecha del BCD.</t>
  </si>
  <si>
    <t>BCD agrupado (si es aplicable).</t>
  </si>
  <si>
    <t>• 1stCaging (Primera vez que una captura se introduce en una granja).</t>
  </si>
  <si>
    <t>• TransferIn (Operación de transferencia de entrada en una granja/jaula).</t>
  </si>
  <si>
    <t>• TransferOut (Operación de transferencia de salida en una granja/jaula).</t>
  </si>
  <si>
    <t>• Mortality (Mortalidad natural de los atunes que se encuentran en las granjas/jaulas).</t>
  </si>
  <si>
    <t>• Harvest (Extracciones realizadas en las granjas/jaulas para su puesta en el mercado).</t>
  </si>
  <si>
    <t>• Release (Liberación de peces vivos).</t>
  </si>
  <si>
    <t>• CarryOver (Declaración anual del remanente en la granja/jaula después de una operación).</t>
  </si>
  <si>
    <t>Fecha en la que se realizó el suceso</t>
  </si>
  <si>
    <t>Número de registro ICCAT de la granja donde se realizó el suceso</t>
  </si>
  <si>
    <t>Número de la jaula en la que se realizó el suceso</t>
  </si>
  <si>
    <t>Peso en t del suceso específico</t>
  </si>
  <si>
    <t>Número de peces del suceso específico</t>
  </si>
  <si>
    <t>Número de peces muestreados</t>
  </si>
  <si>
    <t>Peso en kg. de los peces muertos durante la operación del suceso</t>
  </si>
  <si>
    <t>Número de peces muertos durante la operación del suceso</t>
  </si>
  <si>
    <t>ENG</t>
  </si>
  <si>
    <t>CP09-FarmCgDc</t>
  </si>
  <si>
    <t>Export</t>
  </si>
  <si>
    <t>Identifiable cage number</t>
  </si>
  <si>
    <t>Nº de la cage identifiable</t>
  </si>
  <si>
    <t>Nº de jaula identificable</t>
  </si>
  <si>
    <t>Reporting Flag</t>
  </si>
  <si>
    <t>Pavillon Déclarant </t>
  </si>
  <si>
    <t>Pabellón Declarante</t>
  </si>
  <si>
    <t>Year</t>
  </si>
  <si>
    <t>Année </t>
  </si>
  <si>
    <t>Año</t>
  </si>
  <si>
    <t>Reporting Agency</t>
  </si>
  <si>
    <t>Agence Declarante </t>
  </si>
  <si>
    <t>Agencia Declarante</t>
  </si>
  <si>
    <t>Address</t>
  </si>
  <si>
    <t>Adresse</t>
  </si>
  <si>
    <t>Dirección</t>
  </si>
  <si>
    <t>Person in Charge</t>
  </si>
  <si>
    <t>Personne Responsable</t>
  </si>
  <si>
    <t>Persona Encargada</t>
  </si>
  <si>
    <t>Tel</t>
  </si>
  <si>
    <t>Tél</t>
  </si>
  <si>
    <t>Fax</t>
  </si>
  <si>
    <t>Email</t>
  </si>
  <si>
    <t xml:space="preserve">The event defines the type of operation which is being carried out in the record. The events and cases where they will be used are as follows </t>
  </si>
  <si>
    <t xml:space="preserve">L'événement définit le type d'opération qui est réalisée dans ce registre. Les événements et les cas où ils seront utilisés sont les suivants </t>
  </si>
  <si>
    <t>El suceso define el tipo de operación que se está realizando en dicho registro. Los sucesos y casos en que se utilizarán son los siguientes</t>
  </si>
  <si>
    <t>Table. Flags</t>
  </si>
  <si>
    <t>FlagName</t>
  </si>
  <si>
    <t>FlagCod</t>
  </si>
  <si>
    <t>Status</t>
  </si>
  <si>
    <t>FlagA2ISO</t>
  </si>
  <si>
    <t>Albania</t>
  </si>
  <si>
    <t>ALB</t>
  </si>
  <si>
    <t>CP</t>
  </si>
  <si>
    <t>AL</t>
  </si>
  <si>
    <t>Algerie</t>
  </si>
  <si>
    <t>DZA</t>
  </si>
  <si>
    <t>DZ</t>
  </si>
  <si>
    <t>Angola</t>
  </si>
  <si>
    <t>AGO</t>
  </si>
  <si>
    <t>AO</t>
  </si>
  <si>
    <t>Barbados</t>
  </si>
  <si>
    <t>BRB</t>
  </si>
  <si>
    <t>BB</t>
  </si>
  <si>
    <t>Belize</t>
  </si>
  <si>
    <t>BLZ</t>
  </si>
  <si>
    <t>BZ</t>
  </si>
  <si>
    <t>Brazil</t>
  </si>
  <si>
    <t>BRA</t>
  </si>
  <si>
    <t>BR</t>
  </si>
  <si>
    <t>Canada</t>
  </si>
  <si>
    <t>CAN</t>
  </si>
  <si>
    <t>CA</t>
  </si>
  <si>
    <t>CPV</t>
  </si>
  <si>
    <t>CV</t>
  </si>
  <si>
    <t>China PR</t>
  </si>
  <si>
    <t>CHN</t>
  </si>
  <si>
    <t>CN</t>
  </si>
  <si>
    <t>Curaçao</t>
  </si>
  <si>
    <t>CUW</t>
  </si>
  <si>
    <t>CW</t>
  </si>
  <si>
    <t>Côte d'Ivoire</t>
  </si>
  <si>
    <t>CIV</t>
  </si>
  <si>
    <t>CI</t>
  </si>
  <si>
    <t>EU-Austria</t>
  </si>
  <si>
    <t>EU-AUT</t>
  </si>
  <si>
    <t>AT</t>
  </si>
  <si>
    <t>EU-Belgium</t>
  </si>
  <si>
    <t>EU-BEL</t>
  </si>
  <si>
    <t>BE</t>
  </si>
  <si>
    <t>EU-Bulgaria</t>
  </si>
  <si>
    <t>EU-BGR</t>
  </si>
  <si>
    <t>BG</t>
  </si>
  <si>
    <t>EU-Croatia</t>
  </si>
  <si>
    <t>EU-HRV</t>
  </si>
  <si>
    <t>HR</t>
  </si>
  <si>
    <t>EU-Cyprus</t>
  </si>
  <si>
    <t>EU-CYP</t>
  </si>
  <si>
    <t>CY</t>
  </si>
  <si>
    <t>EU-Czechia</t>
  </si>
  <si>
    <t>EU-CZE</t>
  </si>
  <si>
    <t>CZ</t>
  </si>
  <si>
    <t>EU-Denmark</t>
  </si>
  <si>
    <t>EU-DNK</t>
  </si>
  <si>
    <t>DK</t>
  </si>
  <si>
    <t>EU-España</t>
  </si>
  <si>
    <t>EU-ESP</t>
  </si>
  <si>
    <t>ES</t>
  </si>
  <si>
    <t>EU-Estonia</t>
  </si>
  <si>
    <t>EU-EST</t>
  </si>
  <si>
    <t>EE</t>
  </si>
  <si>
    <t>EU-Finland</t>
  </si>
  <si>
    <t>EU-FIN</t>
  </si>
  <si>
    <t>FI</t>
  </si>
  <si>
    <t>EU-France</t>
  </si>
  <si>
    <t>EU-FRA</t>
  </si>
  <si>
    <t>FR</t>
  </si>
  <si>
    <t>EU-Germany</t>
  </si>
  <si>
    <t>EU-DEU</t>
  </si>
  <si>
    <t>DE</t>
  </si>
  <si>
    <t>EU-Greece</t>
  </si>
  <si>
    <t>EU-GRC</t>
  </si>
  <si>
    <t>GR</t>
  </si>
  <si>
    <t>EU-Hungary</t>
  </si>
  <si>
    <t>EU-HUN</t>
  </si>
  <si>
    <t>HU</t>
  </si>
  <si>
    <t>EU-Ireland</t>
  </si>
  <si>
    <t>EU-IRL</t>
  </si>
  <si>
    <t>IE</t>
  </si>
  <si>
    <t>EU-Italy</t>
  </si>
  <si>
    <t>EU-ITA</t>
  </si>
  <si>
    <t>IT</t>
  </si>
  <si>
    <t>EU-Latvia</t>
  </si>
  <si>
    <t>EU-LVA</t>
  </si>
  <si>
    <t>LV</t>
  </si>
  <si>
    <t>EU-Lithuania</t>
  </si>
  <si>
    <t>EU-LTU</t>
  </si>
  <si>
    <t>LT</t>
  </si>
  <si>
    <t>EU-Luxemburg</t>
  </si>
  <si>
    <t>EU-LUX</t>
  </si>
  <si>
    <t>LU</t>
  </si>
  <si>
    <t>EU-Malta</t>
  </si>
  <si>
    <t>EU-MLT</t>
  </si>
  <si>
    <t>MT</t>
  </si>
  <si>
    <t>EU-Netherlands</t>
  </si>
  <si>
    <t>EU-NLD</t>
  </si>
  <si>
    <t>NL</t>
  </si>
  <si>
    <t>EU-Poland</t>
  </si>
  <si>
    <t>EU-POL</t>
  </si>
  <si>
    <t>PL</t>
  </si>
  <si>
    <t>EU-Portugal</t>
  </si>
  <si>
    <t>EU-PRT</t>
  </si>
  <si>
    <t>PT</t>
  </si>
  <si>
    <t>EU-Rumania</t>
  </si>
  <si>
    <t>EU-ROU</t>
  </si>
  <si>
    <t>RO</t>
  </si>
  <si>
    <t>EU-Slovakia</t>
  </si>
  <si>
    <t>EU-SVK</t>
  </si>
  <si>
    <t>SK</t>
  </si>
  <si>
    <t>EU-Slovenia</t>
  </si>
  <si>
    <t>EU-SVN</t>
  </si>
  <si>
    <t>SI</t>
  </si>
  <si>
    <t>EU-Sweden</t>
  </si>
  <si>
    <t>EU-SWE</t>
  </si>
  <si>
    <t>SE</t>
  </si>
  <si>
    <t>Egypt</t>
  </si>
  <si>
    <t>EGY</t>
  </si>
  <si>
    <t>EG</t>
  </si>
  <si>
    <t>El Salvador</t>
  </si>
  <si>
    <t>SLV</t>
  </si>
  <si>
    <t>SV</t>
  </si>
  <si>
    <t>England</t>
  </si>
  <si>
    <t>GB-ENG</t>
  </si>
  <si>
    <t>GB</t>
  </si>
  <si>
    <t>FR-St Pierre et Miquelon</t>
  </si>
  <si>
    <t>FR-SPM</t>
  </si>
  <si>
    <t>PM</t>
  </si>
  <si>
    <t>Gabon</t>
  </si>
  <si>
    <t>GAB</t>
  </si>
  <si>
    <t>GA</t>
  </si>
  <si>
    <t>Gambia</t>
  </si>
  <si>
    <t>GMB</t>
  </si>
  <si>
    <t>GM</t>
  </si>
  <si>
    <t>Ghana</t>
  </si>
  <si>
    <t>GHA</t>
  </si>
  <si>
    <t>GH</t>
  </si>
  <si>
    <t>Great Britain</t>
  </si>
  <si>
    <t>GBR</t>
  </si>
  <si>
    <t>Guatemala</t>
  </si>
  <si>
    <t>GTM</t>
  </si>
  <si>
    <t>GT</t>
  </si>
  <si>
    <t>Guinea Ecuatorial</t>
  </si>
  <si>
    <t>GNQ</t>
  </si>
  <si>
    <t>GQ</t>
  </si>
  <si>
    <t>Guinée Rep</t>
  </si>
  <si>
    <t>GIN</t>
  </si>
  <si>
    <t>GN</t>
  </si>
  <si>
    <t>Honduras</t>
  </si>
  <si>
    <t>HND</t>
  </si>
  <si>
    <t>HN</t>
  </si>
  <si>
    <t>Iceland</t>
  </si>
  <si>
    <t>ISL</t>
  </si>
  <si>
    <t>IS</t>
  </si>
  <si>
    <t>Japan</t>
  </si>
  <si>
    <t>JPN</t>
  </si>
  <si>
    <t>JP</t>
  </si>
  <si>
    <t>Korea Rep</t>
  </si>
  <si>
    <t>KOR</t>
  </si>
  <si>
    <t>KR</t>
  </si>
  <si>
    <t>Liberia</t>
  </si>
  <si>
    <t>LBR</t>
  </si>
  <si>
    <t>LR</t>
  </si>
  <si>
    <t>Libya</t>
  </si>
  <si>
    <t>LBY</t>
  </si>
  <si>
    <t>LY</t>
  </si>
  <si>
    <t>Maroc</t>
  </si>
  <si>
    <t>MAR</t>
  </si>
  <si>
    <t>MA</t>
  </si>
  <si>
    <t>Mauritania</t>
  </si>
  <si>
    <t>MRT</t>
  </si>
  <si>
    <t>MR</t>
  </si>
  <si>
    <t>Mexico</t>
  </si>
  <si>
    <t>MEX</t>
  </si>
  <si>
    <t>MX</t>
  </si>
  <si>
    <t>Namibia</t>
  </si>
  <si>
    <t>NAM</t>
  </si>
  <si>
    <t>NA</t>
  </si>
  <si>
    <t>Nicaragua</t>
  </si>
  <si>
    <t>NIC</t>
  </si>
  <si>
    <t>NI</t>
  </si>
  <si>
    <t>Nigeria</t>
  </si>
  <si>
    <t>NGA</t>
  </si>
  <si>
    <t>NG</t>
  </si>
  <si>
    <t>Northern Ireland</t>
  </si>
  <si>
    <t>GB-NIR</t>
  </si>
  <si>
    <t>Norway</t>
  </si>
  <si>
    <t>NOR</t>
  </si>
  <si>
    <t>NO</t>
  </si>
  <si>
    <t>Panama</t>
  </si>
  <si>
    <t>PAN</t>
  </si>
  <si>
    <t>PA</t>
  </si>
  <si>
    <t>Philippines</t>
  </si>
  <si>
    <t>PHL</t>
  </si>
  <si>
    <t>PH</t>
  </si>
  <si>
    <t>Russian Federation</t>
  </si>
  <si>
    <t>RUS</t>
  </si>
  <si>
    <t>RU</t>
  </si>
  <si>
    <t>S Tomé e Príncipe</t>
  </si>
  <si>
    <t>STP</t>
  </si>
  <si>
    <t>ST</t>
  </si>
  <si>
    <t>Scotland</t>
  </si>
  <si>
    <t>GB-SCT</t>
  </si>
  <si>
    <t>Senegal</t>
  </si>
  <si>
    <t>SEN</t>
  </si>
  <si>
    <t>SN</t>
  </si>
  <si>
    <t>Sierra Leone</t>
  </si>
  <si>
    <t>SLE</t>
  </si>
  <si>
    <t>SL</t>
  </si>
  <si>
    <t>South Africa</t>
  </si>
  <si>
    <t>ZAF</t>
  </si>
  <si>
    <t>ZA</t>
  </si>
  <si>
    <t>St Vincent and Grenadines</t>
  </si>
  <si>
    <t>VCT</t>
  </si>
  <si>
    <t>VC</t>
  </si>
  <si>
    <t>Syria</t>
  </si>
  <si>
    <t>SYR</t>
  </si>
  <si>
    <t>SY</t>
  </si>
  <si>
    <t>Trinidad and Tobago</t>
  </si>
  <si>
    <t>TTO</t>
  </si>
  <si>
    <t>TT</t>
  </si>
  <si>
    <t>Tunisie</t>
  </si>
  <si>
    <t>TUN</t>
  </si>
  <si>
    <t>TN</t>
  </si>
  <si>
    <t>TUR</t>
  </si>
  <si>
    <t>TR</t>
  </si>
  <si>
    <t>UK-Bermuda</t>
  </si>
  <si>
    <t>UK-BMU</t>
  </si>
  <si>
    <t>BM</t>
  </si>
  <si>
    <t>UK-British Virgin Islands</t>
  </si>
  <si>
    <t>UK-VGB</t>
  </si>
  <si>
    <t>VG</t>
  </si>
  <si>
    <t>UK-Sta Helena</t>
  </si>
  <si>
    <t>UK-SHN</t>
  </si>
  <si>
    <t>SH</t>
  </si>
  <si>
    <t>UK-Turks and Caicos</t>
  </si>
  <si>
    <t>UK-TCA</t>
  </si>
  <si>
    <t>TC</t>
  </si>
  <si>
    <t>USA</t>
  </si>
  <si>
    <t>US</t>
  </si>
  <si>
    <t>Uruguay</t>
  </si>
  <si>
    <t>URY</t>
  </si>
  <si>
    <t>UY</t>
  </si>
  <si>
    <t>Venezuela</t>
  </si>
  <si>
    <t>VEN</t>
  </si>
  <si>
    <t>VE</t>
  </si>
  <si>
    <t>Wales</t>
  </si>
  <si>
    <t>GB-WLS</t>
  </si>
  <si>
    <t>Bolivia</t>
  </si>
  <si>
    <t>BOL</t>
  </si>
  <si>
    <t>NCC</t>
  </si>
  <si>
    <t>BO</t>
  </si>
  <si>
    <t>Chinese Taipei</t>
  </si>
  <si>
    <t>TAI</t>
  </si>
  <si>
    <t>TW</t>
  </si>
  <si>
    <t>Colombia</t>
  </si>
  <si>
    <t>COL</t>
  </si>
  <si>
    <t>CO</t>
  </si>
  <si>
    <t>Guyana</t>
  </si>
  <si>
    <t>GUY</t>
  </si>
  <si>
    <t>GY</t>
  </si>
  <si>
    <t>Suriname</t>
  </si>
  <si>
    <t>SUR</t>
  </si>
  <si>
    <t>SR</t>
  </si>
  <si>
    <t>Andorra</t>
  </si>
  <si>
    <t>AND</t>
  </si>
  <si>
    <t>NCO</t>
  </si>
  <si>
    <t>AD</t>
  </si>
  <si>
    <t>Anguilla</t>
  </si>
  <si>
    <t>AIA</t>
  </si>
  <si>
    <t>AI</t>
  </si>
  <si>
    <t>Antigua and Barbuda</t>
  </si>
  <si>
    <t>ATG</t>
  </si>
  <si>
    <t>AG</t>
  </si>
  <si>
    <t>Argentina</t>
  </si>
  <si>
    <t>ARG</t>
  </si>
  <si>
    <t>AR</t>
  </si>
  <si>
    <t>Aruba</t>
  </si>
  <si>
    <t>ABW</t>
  </si>
  <si>
    <t>AW</t>
  </si>
  <si>
    <t>Australia</t>
  </si>
  <si>
    <t>AUS</t>
  </si>
  <si>
    <t>AU</t>
  </si>
  <si>
    <t>Bahamas</t>
  </si>
  <si>
    <t>BHS</t>
  </si>
  <si>
    <t>BS</t>
  </si>
  <si>
    <t>Belarus</t>
  </si>
  <si>
    <t>BLR</t>
  </si>
  <si>
    <t>BY</t>
  </si>
  <si>
    <t>Benin</t>
  </si>
  <si>
    <t>BEN</t>
  </si>
  <si>
    <t>BJ</t>
  </si>
  <si>
    <t>Bosnia and Herzegovina</t>
  </si>
  <si>
    <t>BIH</t>
  </si>
  <si>
    <t>BA</t>
  </si>
  <si>
    <t>Brunei</t>
  </si>
  <si>
    <t>BND</t>
  </si>
  <si>
    <t>BN</t>
  </si>
  <si>
    <t>Burkina Faso</t>
  </si>
  <si>
    <t>BFA</t>
  </si>
  <si>
    <t>BF</t>
  </si>
  <si>
    <t>Cambodia</t>
  </si>
  <si>
    <t>KHM</t>
  </si>
  <si>
    <t>KH</t>
  </si>
  <si>
    <t>Cameroon</t>
  </si>
  <si>
    <t>CMR</t>
  </si>
  <si>
    <t>CM</t>
  </si>
  <si>
    <t>Cayman Islands</t>
  </si>
  <si>
    <t>CYM</t>
  </si>
  <si>
    <t>KY</t>
  </si>
  <si>
    <t>Chile</t>
  </si>
  <si>
    <t>CHL</t>
  </si>
  <si>
    <t>CL</t>
  </si>
  <si>
    <t>Congo</t>
  </si>
  <si>
    <t>COG</t>
  </si>
  <si>
    <t>CG</t>
  </si>
  <si>
    <t>Cook Islands</t>
  </si>
  <si>
    <t>COK</t>
  </si>
  <si>
    <t>CK</t>
  </si>
  <si>
    <t>Costa Rica</t>
  </si>
  <si>
    <t>CRI</t>
  </si>
  <si>
    <t>CR</t>
  </si>
  <si>
    <t>Cuba</t>
  </si>
  <si>
    <t>CUB</t>
  </si>
  <si>
    <t>CU</t>
  </si>
  <si>
    <t>Djibouti</t>
  </si>
  <si>
    <t>DJI</t>
  </si>
  <si>
    <t>DJ</t>
  </si>
  <si>
    <t>Dominica</t>
  </si>
  <si>
    <t>DMA</t>
  </si>
  <si>
    <t>DM</t>
  </si>
  <si>
    <t>Dominican Republic</t>
  </si>
  <si>
    <t>DOM</t>
  </si>
  <si>
    <t>DO</t>
  </si>
  <si>
    <t>Ecuador</t>
  </si>
  <si>
    <t>ECU</t>
  </si>
  <si>
    <t>EC</t>
  </si>
  <si>
    <t>Falklands</t>
  </si>
  <si>
    <t>FLK</t>
  </si>
  <si>
    <t>FK</t>
  </si>
  <si>
    <t>Faroe Islands</t>
  </si>
  <si>
    <t>FRO</t>
  </si>
  <si>
    <t>FO</t>
  </si>
  <si>
    <t>Fiji Islands</t>
  </si>
  <si>
    <t>FJI</t>
  </si>
  <si>
    <t>FJ</t>
  </si>
  <si>
    <t>Georgia</t>
  </si>
  <si>
    <t>GEO</t>
  </si>
  <si>
    <t>GE</t>
  </si>
  <si>
    <t>Gibraltar</t>
  </si>
  <si>
    <t>GIB</t>
  </si>
  <si>
    <t>GI</t>
  </si>
  <si>
    <t>Grenada</t>
  </si>
  <si>
    <t>GRD</t>
  </si>
  <si>
    <t>GD</t>
  </si>
  <si>
    <t>Guam</t>
  </si>
  <si>
    <t>GUM</t>
  </si>
  <si>
    <t>GU</t>
  </si>
  <si>
    <t>Guinea Bissau</t>
  </si>
  <si>
    <t>GNB</t>
  </si>
  <si>
    <t>GW</t>
  </si>
  <si>
    <t>Haiti</t>
  </si>
  <si>
    <t>HTI</t>
  </si>
  <si>
    <t>HT</t>
  </si>
  <si>
    <t>India</t>
  </si>
  <si>
    <t>IND</t>
  </si>
  <si>
    <t>IN</t>
  </si>
  <si>
    <t>Indonesia</t>
  </si>
  <si>
    <t>IDN</t>
  </si>
  <si>
    <t>ID</t>
  </si>
  <si>
    <t>Iran</t>
  </si>
  <si>
    <t>IRN</t>
  </si>
  <si>
    <t>IR</t>
  </si>
  <si>
    <t>Isle of Man</t>
  </si>
  <si>
    <t>IMN</t>
  </si>
  <si>
    <t>IM</t>
  </si>
  <si>
    <t>Israel</t>
  </si>
  <si>
    <t>ISR</t>
  </si>
  <si>
    <t>IL</t>
  </si>
  <si>
    <t>Jamaica</t>
  </si>
  <si>
    <t>JAM</t>
  </si>
  <si>
    <t>JM</t>
  </si>
  <si>
    <t>Kenya</t>
  </si>
  <si>
    <t>KEN</t>
  </si>
  <si>
    <t>KE</t>
  </si>
  <si>
    <t>Kiribati</t>
  </si>
  <si>
    <t>KIR</t>
  </si>
  <si>
    <t>KI</t>
  </si>
  <si>
    <t>Kuwait</t>
  </si>
  <si>
    <t>KWT</t>
  </si>
  <si>
    <t>KW</t>
  </si>
  <si>
    <t>Lebanon</t>
  </si>
  <si>
    <t>LBN</t>
  </si>
  <si>
    <t>LB</t>
  </si>
  <si>
    <t>Madagascar</t>
  </si>
  <si>
    <t>MDG</t>
  </si>
  <si>
    <t>MG</t>
  </si>
  <si>
    <t>Malaysia</t>
  </si>
  <si>
    <t>MYS</t>
  </si>
  <si>
    <t>MY</t>
  </si>
  <si>
    <t>Maldives</t>
  </si>
  <si>
    <t>MDV</t>
  </si>
  <si>
    <t>MV</t>
  </si>
  <si>
    <t>Marshall Islands</t>
  </si>
  <si>
    <t>MHL</t>
  </si>
  <si>
    <t>MH</t>
  </si>
  <si>
    <t>Mauritius</t>
  </si>
  <si>
    <t>MUS</t>
  </si>
  <si>
    <t>MU</t>
  </si>
  <si>
    <t>Micronesia</t>
  </si>
  <si>
    <t>FSM</t>
  </si>
  <si>
    <t>FM</t>
  </si>
  <si>
    <t>Mongolia</t>
  </si>
  <si>
    <t>MNG</t>
  </si>
  <si>
    <t>MN</t>
  </si>
  <si>
    <t>Montenegro</t>
  </si>
  <si>
    <t>MNE</t>
  </si>
  <si>
    <t>ME</t>
  </si>
  <si>
    <t>Mozambique</t>
  </si>
  <si>
    <t>MOZ</t>
  </si>
  <si>
    <t>MZ</t>
  </si>
  <si>
    <t>New Caledonia</t>
  </si>
  <si>
    <t>NCL</t>
  </si>
  <si>
    <t>NC</t>
  </si>
  <si>
    <t>New Zealand</t>
  </si>
  <si>
    <t>NZL</t>
  </si>
  <si>
    <t>NZ</t>
  </si>
  <si>
    <t>North Macedonia Rep</t>
  </si>
  <si>
    <t>MKD</t>
  </si>
  <si>
    <t>MK</t>
  </si>
  <si>
    <t>Oman</t>
  </si>
  <si>
    <t>OMN</t>
  </si>
  <si>
    <t>OM</t>
  </si>
  <si>
    <t>Palau</t>
  </si>
  <si>
    <t>PLW</t>
  </si>
  <si>
    <t>PW</t>
  </si>
  <si>
    <t>Palestine</t>
  </si>
  <si>
    <t>PSE</t>
  </si>
  <si>
    <t>PS</t>
  </si>
  <si>
    <t>Papua New Guinea</t>
  </si>
  <si>
    <t>PNG</t>
  </si>
  <si>
    <t>PG</t>
  </si>
  <si>
    <t>Perú</t>
  </si>
  <si>
    <t>PER</t>
  </si>
  <si>
    <t>PE</t>
  </si>
  <si>
    <t>Polynesie Française</t>
  </si>
  <si>
    <t>PYF</t>
  </si>
  <si>
    <t>PF</t>
  </si>
  <si>
    <t>Puerto Rico</t>
  </si>
  <si>
    <t>PRI</t>
  </si>
  <si>
    <t>PR</t>
  </si>
  <si>
    <t>Qatar</t>
  </si>
  <si>
    <t>QAT</t>
  </si>
  <si>
    <t>QA</t>
  </si>
  <si>
    <t>Saint Kitts and Nevis</t>
  </si>
  <si>
    <t>KNA</t>
  </si>
  <si>
    <t>KN</t>
  </si>
  <si>
    <t>Samoa</t>
  </si>
  <si>
    <t>WSM</t>
  </si>
  <si>
    <t>WS</t>
  </si>
  <si>
    <t>San Marino</t>
  </si>
  <si>
    <t>SMR</t>
  </si>
  <si>
    <t>SM</t>
  </si>
  <si>
    <t>Saudi Arabia</t>
  </si>
  <si>
    <t>SAU</t>
  </si>
  <si>
    <t>SA</t>
  </si>
  <si>
    <t>Serbia</t>
  </si>
  <si>
    <t>SRB</t>
  </si>
  <si>
    <t>RS</t>
  </si>
  <si>
    <t>Seychelles</t>
  </si>
  <si>
    <t>SYC</t>
  </si>
  <si>
    <t>SC</t>
  </si>
  <si>
    <t>Singapore</t>
  </si>
  <si>
    <t>SGP</t>
  </si>
  <si>
    <t>SG</t>
  </si>
  <si>
    <t>Solomon Islands</t>
  </si>
  <si>
    <t>SLB</t>
  </si>
  <si>
    <t>SB</t>
  </si>
  <si>
    <t>Sri Lanka</t>
  </si>
  <si>
    <t>LKA</t>
  </si>
  <si>
    <t>LK</t>
  </si>
  <si>
    <t>Sta Lucia</t>
  </si>
  <si>
    <t>LCA</t>
  </si>
  <si>
    <t>LC</t>
  </si>
  <si>
    <t>Switzerland</t>
  </si>
  <si>
    <t>CHE</t>
  </si>
  <si>
    <t>CH</t>
  </si>
  <si>
    <t>Tanzania</t>
  </si>
  <si>
    <t>TZA</t>
  </si>
  <si>
    <t>TZ</t>
  </si>
  <si>
    <t>Thailand</t>
  </si>
  <si>
    <t>THA</t>
  </si>
  <si>
    <t>TH</t>
  </si>
  <si>
    <t>Togo</t>
  </si>
  <si>
    <t>TGO</t>
  </si>
  <si>
    <t>TG</t>
  </si>
  <si>
    <t>Tonga</t>
  </si>
  <si>
    <t>TON</t>
  </si>
  <si>
    <t>TO</t>
  </si>
  <si>
    <t>Tuvalu</t>
  </si>
  <si>
    <t>TUV</t>
  </si>
  <si>
    <t>TV</t>
  </si>
  <si>
    <t>US Virgin Islands</t>
  </si>
  <si>
    <t>VIR</t>
  </si>
  <si>
    <t>VI</t>
  </si>
  <si>
    <t>Ukraine</t>
  </si>
  <si>
    <t>UKR</t>
  </si>
  <si>
    <t>UA</t>
  </si>
  <si>
    <t>United Arab Emirates</t>
  </si>
  <si>
    <t>ARE</t>
  </si>
  <si>
    <t>AE</t>
  </si>
  <si>
    <t>Vanuatu</t>
  </si>
  <si>
    <t>VUT</t>
  </si>
  <si>
    <t>VU</t>
  </si>
  <si>
    <t>Vietnam</t>
  </si>
  <si>
    <t>VNM</t>
  </si>
  <si>
    <t>VN</t>
  </si>
  <si>
    <t>Türkiye</t>
  </si>
  <si>
    <t>Date reported</t>
  </si>
  <si>
    <t>Reference Nº</t>
  </si>
  <si>
    <t>Version</t>
  </si>
  <si>
    <t>2026a</t>
  </si>
  <si>
    <t>Cabo Verde</t>
  </si>
  <si>
    <t>UK-Jersey</t>
  </si>
  <si>
    <t>UK-JEY</t>
  </si>
  <si>
    <t>JE</t>
  </si>
  <si>
    <t>European Union</t>
  </si>
  <si>
    <t>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</si>
</sst>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3" x14ac:knownFonts="1">
    <font>
      <sz val="11"/>
      <color theme="1"/>
      <name val="Calibri"/>
      <family val="2"/>
      <scheme val="minor"/>
    </font>
    <font>
      <sz val="10"/>
      <color indexed="8"/>
      <name val="Arial"/>
      <family val="2"/>
    </font>
    <font>
      <sz val="9"/>
      <color indexed="8"/>
      <name val="Calibri"/>
      <family val="2"/>
    </font>
    <font>
      <sz val="9"/>
      <name val="Calibri"/>
      <family val="2"/>
      <scheme val="minor"/>
    </font>
    <font>
      <sz val="9"/>
      <color theme="1"/>
      <name val="Calibri"/>
      <family val="2"/>
      <scheme val="minor"/>
    </font>
    <font>
      <b/>
      <sz val="9"/>
      <color theme="1"/>
      <name val="Verdana"/>
      <family val="2"/>
    </font>
    <font>
      <sz val="8"/>
      <color theme="1"/>
      <name val="Verdana"/>
      <family val="2"/>
    </font>
    <font>
      <b/>
      <i/>
      <sz val="8"/>
      <name val="Verdana"/>
      <family val="2"/>
    </font>
    <font>
      <b/>
      <sz val="8"/>
      <name val="Verdana"/>
      <family val="2"/>
    </font>
    <font>
      <sz val="8"/>
      <name val="Verdana"/>
      <family val="2"/>
    </font>
    <font>
      <sz val="11"/>
      <color theme="1"/>
      <name val="Verdana"/>
      <family val="2"/>
    </font>
    <font>
      <b/>
      <sz val="8"/>
      <name val="Calibri"/>
      <family val="2"/>
      <scheme val="minor"/>
    </font>
    <font>
      <b/>
      <i/>
      <sz val="8"/>
      <color theme="1"/>
      <name val="Verdana"/>
      <family val="2"/>
    </font>
    <font>
      <sz val="10"/>
      <color theme="1"/>
      <name val="Verdana"/>
      <family val="2"/>
    </font>
    <font>
      <b/>
      <sz val="11"/>
      <color theme="1"/>
      <name val="Calibri"/>
      <family val="2"/>
      <scheme val="minor"/>
    </font>
    <font>
      <b/>
      <sz val="16"/>
      <color theme="1"/>
      <name val="Calibri"/>
      <family val="2"/>
      <scheme val="minor"/>
    </font>
    <font>
      <b/>
      <sz val="14"/>
      <color theme="1"/>
      <name val="Calibri"/>
      <family val="2"/>
      <scheme val="minor"/>
    </font>
    <font>
      <b/>
      <sz val="9"/>
      <color theme="1"/>
      <name val="Calibri"/>
      <family val="2"/>
      <scheme val="minor"/>
    </font>
    <font>
      <sz val="9"/>
      <color indexed="8"/>
      <name val="Calibri"/>
      <family val="2"/>
      <scheme val="minor"/>
    </font>
    <font>
      <sz val="8"/>
      <color theme="1"/>
      <name val="Calibri"/>
      <family val="2"/>
      <scheme val="minor"/>
    </font>
    <font>
      <b/>
      <sz val="12"/>
      <color theme="7" tint="-0.499984740745262"/>
      <name val="Calibri"/>
      <family val="2"/>
      <scheme val="minor"/>
    </font>
    <font>
      <sz val="9"/>
      <name val="Calibri"/>
      <family val="2"/>
    </font>
    <font>
      <sz val="9"/>
      <color theme="1"/>
      <name val="Calibri"/>
      <family val="2"/>
    </font>
  </fonts>
  <fills count="9">
    <fill>
      <patternFill patternType="none"/>
    </fill>
    <fill>
      <patternFill patternType="gray125"/>
    </fill>
    <fill>
      <patternFill patternType="solid">
        <fgColor indexed="22"/>
        <bgColor indexed="0"/>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6" tint="0.59999389629810485"/>
        <bgColor indexed="0"/>
      </patternFill>
    </fill>
  </fills>
  <borders count="43">
    <border>
      <left/>
      <right/>
      <top/>
      <bottom/>
      <diagonal/>
    </border>
    <border>
      <left/>
      <right/>
      <top style="medium">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auto="1"/>
      </left>
      <right style="medium">
        <color indexed="64"/>
      </right>
      <top style="hair">
        <color auto="1"/>
      </top>
      <bottom style="hair">
        <color auto="1"/>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auto="1"/>
      </left>
      <right style="medium">
        <color indexed="64"/>
      </right>
      <top style="hair">
        <color auto="1"/>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22"/>
      </left>
      <right style="thin">
        <color indexed="22"/>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s>
  <cellStyleXfs count="4">
    <xf numFmtId="0" fontId="0" fillId="0" borderId="0"/>
    <xf numFmtId="0" fontId="1" fillId="0" borderId="0"/>
    <xf numFmtId="0" fontId="1" fillId="0" borderId="0"/>
    <xf numFmtId="0" fontId="1" fillId="0" borderId="0"/>
  </cellStyleXfs>
  <cellXfs count="115">
    <xf numFmtId="0" fontId="0" fillId="0" borderId="0" xfId="0"/>
    <xf numFmtId="0" fontId="2" fillId="2" borderId="2" xfId="2" applyFont="1" applyFill="1" applyBorder="1" applyAlignment="1">
      <alignment horizontal="center"/>
    </xf>
    <xf numFmtId="0" fontId="2" fillId="0" borderId="3" xfId="2" applyFont="1" applyBorder="1" applyAlignment="1">
      <alignment horizontal="right"/>
    </xf>
    <xf numFmtId="0" fontId="2" fillId="0" borderId="3" xfId="2" applyFont="1" applyBorder="1"/>
    <xf numFmtId="0" fontId="10" fillId="0" borderId="16" xfId="0" applyFont="1" applyBorder="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5" borderId="13" xfId="0" applyFont="1" applyFill="1" applyBorder="1" applyAlignment="1">
      <alignment vertical="center" wrapText="1"/>
    </xf>
    <xf numFmtId="0" fontId="12" fillId="0" borderId="0" xfId="0" applyFont="1" applyAlignment="1">
      <alignment horizontal="center" vertical="center" wrapText="1" shrinkToFit="1"/>
    </xf>
    <xf numFmtId="0" fontId="10" fillId="0" borderId="0" xfId="0" applyFont="1" applyAlignment="1">
      <alignment vertical="center" wrapText="1"/>
    </xf>
    <xf numFmtId="0" fontId="10" fillId="0" borderId="0" xfId="0" applyFont="1" applyAlignment="1">
      <alignment wrapText="1"/>
    </xf>
    <xf numFmtId="0" fontId="10" fillId="3" borderId="13" xfId="0" applyFont="1" applyFill="1" applyBorder="1" applyAlignment="1">
      <alignment horizontal="center" vertical="center" wrapText="1" shrinkToFit="1"/>
    </xf>
    <xf numFmtId="0" fontId="10" fillId="3" borderId="15" xfId="0" applyFont="1" applyFill="1" applyBorder="1" applyAlignment="1">
      <alignment horizontal="center" vertical="center" wrapText="1" shrinkToFit="1"/>
    </xf>
    <xf numFmtId="0" fontId="10" fillId="4" borderId="15" xfId="0" applyFont="1" applyFill="1" applyBorder="1" applyAlignment="1">
      <alignment horizontal="center" vertical="center" wrapText="1" shrinkToFit="1"/>
    </xf>
    <xf numFmtId="0" fontId="10" fillId="7" borderId="15" xfId="0" applyFont="1" applyFill="1" applyBorder="1" applyAlignment="1">
      <alignment horizontal="center" vertical="center" wrapText="1" shrinkToFit="1"/>
    </xf>
    <xf numFmtId="0" fontId="10" fillId="0" borderId="0" xfId="0" applyFont="1" applyAlignment="1">
      <alignment horizontal="left" vertical="center" wrapText="1"/>
    </xf>
    <xf numFmtId="0" fontId="10" fillId="0" borderId="13" xfId="0" applyFont="1" applyBorder="1" applyAlignment="1">
      <alignment horizontal="left" vertical="center" wrapText="1" shrinkToFit="1"/>
    </xf>
    <xf numFmtId="0" fontId="4" fillId="0" borderId="0" xfId="0" applyFont="1" applyAlignment="1">
      <alignment wrapText="1"/>
    </xf>
    <xf numFmtId="0" fontId="4" fillId="0" borderId="0" xfId="0" applyFont="1" applyAlignment="1">
      <alignment vertical="top" wrapText="1"/>
    </xf>
    <xf numFmtId="0" fontId="10" fillId="0" borderId="0" xfId="0" applyFont="1" applyAlignment="1">
      <alignment horizontal="left" vertical="center" wrapText="1" shrinkToFit="1"/>
    </xf>
    <xf numFmtId="0" fontId="5" fillId="0" borderId="0" xfId="0" applyFont="1" applyAlignment="1">
      <alignment vertical="center" wrapText="1"/>
    </xf>
    <xf numFmtId="0" fontId="6" fillId="0" borderId="0" xfId="0" applyFont="1" applyAlignment="1">
      <alignment vertical="center" wrapText="1"/>
    </xf>
    <xf numFmtId="0" fontId="14" fillId="0" borderId="0" xfId="0" applyFont="1" applyAlignment="1">
      <alignment vertical="center" wrapText="1"/>
    </xf>
    <xf numFmtId="0" fontId="11" fillId="6" borderId="0" xfId="0" applyFont="1" applyFill="1" applyAlignment="1">
      <alignment vertical="top" wrapText="1"/>
    </xf>
    <xf numFmtId="0" fontId="4" fillId="6" borderId="0" xfId="0" applyFont="1" applyFill="1" applyAlignment="1">
      <alignment wrapText="1"/>
    </xf>
    <xf numFmtId="0" fontId="8" fillId="0" borderId="0" xfId="0" applyFont="1" applyAlignment="1">
      <alignment horizontal="center" vertical="center" wrapText="1"/>
    </xf>
    <xf numFmtId="0" fontId="9" fillId="0" borderId="0" xfId="0" applyFont="1" applyAlignment="1">
      <alignment vertical="center" wrapText="1"/>
    </xf>
    <xf numFmtId="0" fontId="4" fillId="0" borderId="0" xfId="0" applyFont="1" applyAlignment="1" applyProtection="1">
      <alignment wrapText="1"/>
      <protection locked="0"/>
    </xf>
    <xf numFmtId="14" fontId="3" fillId="0" borderId="0" xfId="1" applyNumberFormat="1" applyFont="1" applyAlignment="1" applyProtection="1">
      <alignment horizontal="right" wrapText="1"/>
      <protection locked="0"/>
    </xf>
    <xf numFmtId="0" fontId="3" fillId="0" borderId="0" xfId="0" applyFont="1" applyAlignment="1" applyProtection="1">
      <alignment wrapText="1"/>
      <protection locked="0"/>
    </xf>
    <xf numFmtId="14" fontId="4" fillId="0" borderId="0" xfId="0" applyNumberFormat="1" applyFont="1" applyAlignment="1" applyProtection="1">
      <alignment wrapText="1"/>
      <protection locked="0"/>
    </xf>
    <xf numFmtId="2" fontId="4" fillId="0" borderId="0" xfId="0" applyNumberFormat="1" applyFont="1" applyAlignment="1" applyProtection="1">
      <alignment wrapText="1"/>
      <protection locked="0"/>
    </xf>
    <xf numFmtId="164" fontId="4" fillId="0" borderId="0" xfId="0" applyNumberFormat="1" applyFont="1" applyAlignment="1" applyProtection="1">
      <alignment wrapText="1"/>
      <protection locked="0"/>
    </xf>
    <xf numFmtId="3" fontId="4" fillId="0" borderId="0" xfId="0" applyNumberFormat="1" applyFont="1" applyAlignment="1" applyProtection="1">
      <alignment wrapText="1"/>
      <protection locked="0"/>
    </xf>
    <xf numFmtId="0" fontId="4" fillId="0" borderId="0" xfId="0" applyFont="1" applyAlignment="1" applyProtection="1">
      <alignment horizontal="center" vertical="center" wrapText="1"/>
      <protection locked="0"/>
    </xf>
    <xf numFmtId="0" fontId="15" fillId="0" borderId="0" xfId="0" applyFont="1" applyAlignment="1">
      <alignment vertical="center"/>
    </xf>
    <xf numFmtId="0" fontId="2" fillId="0" borderId="25" xfId="2" applyFont="1" applyBorder="1"/>
    <xf numFmtId="0" fontId="3" fillId="0" borderId="0" xfId="1" applyFont="1" applyAlignment="1" applyProtection="1">
      <alignment horizontal="left" wrapText="1"/>
      <protection locked="0"/>
    </xf>
    <xf numFmtId="0" fontId="3" fillId="0" borderId="0" xfId="0" applyFont="1" applyAlignment="1" applyProtection="1">
      <alignment horizontal="center" wrapText="1"/>
      <protection locked="0"/>
    </xf>
    <xf numFmtId="14" fontId="3" fillId="0" borderId="0" xfId="1" applyNumberFormat="1" applyFont="1" applyAlignment="1" applyProtection="1">
      <alignment horizontal="center" wrapText="1"/>
      <protection locked="0"/>
    </xf>
    <xf numFmtId="0" fontId="3" fillId="0" borderId="0" xfId="1" applyFont="1" applyAlignment="1" applyProtection="1">
      <alignment wrapText="1"/>
      <protection locked="0"/>
    </xf>
    <xf numFmtId="0" fontId="3" fillId="0" borderId="0" xfId="1" applyFont="1" applyAlignment="1" applyProtection="1">
      <alignment horizontal="center" wrapText="1"/>
      <protection locked="0"/>
    </xf>
    <xf numFmtId="14" fontId="3" fillId="0" borderId="0" xfId="0" applyNumberFormat="1" applyFont="1" applyAlignment="1" applyProtection="1">
      <alignment wrapText="1"/>
      <protection locked="0"/>
    </xf>
    <xf numFmtId="1" fontId="3" fillId="0" borderId="0" xfId="1" applyNumberFormat="1" applyFont="1" applyAlignment="1" applyProtection="1">
      <alignment horizontal="right" wrapText="1"/>
      <protection locked="0"/>
    </xf>
    <xf numFmtId="0" fontId="3" fillId="0" borderId="0" xfId="1" applyFont="1" applyAlignment="1" applyProtection="1">
      <alignment horizontal="right" wrapText="1"/>
      <protection locked="0"/>
    </xf>
    <xf numFmtId="1" fontId="3" fillId="0" borderId="0" xfId="0" applyNumberFormat="1" applyFont="1" applyAlignment="1" applyProtection="1">
      <alignment wrapText="1"/>
      <protection locked="0"/>
    </xf>
    <xf numFmtId="0" fontId="6" fillId="0" borderId="4"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8" fillId="8" borderId="34" xfId="3" applyFont="1" applyFill="1" applyBorder="1" applyProtection="1">
      <protection hidden="1"/>
    </xf>
    <xf numFmtId="0" fontId="18" fillId="8" borderId="35" xfId="3" applyFont="1" applyFill="1" applyBorder="1" applyProtection="1">
      <protection hidden="1"/>
    </xf>
    <xf numFmtId="0" fontId="18" fillId="8" borderId="16" xfId="3" applyFont="1" applyFill="1" applyBorder="1" applyProtection="1">
      <protection hidden="1"/>
    </xf>
    <xf numFmtId="0" fontId="4" fillId="0" borderId="6" xfId="0" applyFont="1" applyBorder="1" applyAlignment="1">
      <alignment wrapText="1"/>
    </xf>
    <xf numFmtId="0" fontId="4" fillId="0" borderId="9" xfId="0" applyFont="1" applyBorder="1" applyAlignment="1">
      <alignment wrapText="1"/>
    </xf>
    <xf numFmtId="0" fontId="19" fillId="3" borderId="28" xfId="0" applyFont="1" applyFill="1" applyBorder="1" applyAlignment="1" applyProtection="1">
      <alignment vertical="center"/>
      <protection hidden="1"/>
    </xf>
    <xf numFmtId="0" fontId="12" fillId="3" borderId="22" xfId="0" applyFont="1" applyFill="1" applyBorder="1" applyAlignment="1">
      <alignment horizontal="center" vertical="center" wrapText="1" shrinkToFit="1"/>
    </xf>
    <xf numFmtId="0" fontId="12" fillId="3" borderId="23" xfId="0" applyFont="1" applyFill="1" applyBorder="1" applyAlignment="1">
      <alignment horizontal="center" vertical="center" wrapText="1" shrinkToFit="1"/>
    </xf>
    <xf numFmtId="0" fontId="12" fillId="3" borderId="24" xfId="0" applyFont="1" applyFill="1" applyBorder="1" applyAlignment="1">
      <alignment horizontal="center" vertical="center" wrapText="1" shrinkToFit="1"/>
    </xf>
    <xf numFmtId="0" fontId="13" fillId="3" borderId="13"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12" fillId="3" borderId="27" xfId="0" applyFont="1" applyFill="1" applyBorder="1" applyAlignment="1">
      <alignment horizontal="center" vertical="center" wrapText="1" shrinkToFit="1"/>
    </xf>
    <xf numFmtId="0" fontId="7" fillId="3" borderId="1" xfId="0" applyFont="1" applyFill="1" applyBorder="1" applyAlignment="1">
      <alignment vertical="center" wrapText="1"/>
    </xf>
    <xf numFmtId="0" fontId="7" fillId="3" borderId="28" xfId="0" applyFont="1" applyFill="1" applyBorder="1" applyAlignment="1">
      <alignment vertical="center" wrapText="1"/>
    </xf>
    <xf numFmtId="0" fontId="12" fillId="3" borderId="29" xfId="0" applyFont="1" applyFill="1" applyBorder="1" applyAlignment="1">
      <alignment horizontal="center" vertical="center" wrapText="1" shrinkToFit="1"/>
    </xf>
    <xf numFmtId="0" fontId="12" fillId="3" borderId="30" xfId="0" applyFont="1" applyFill="1" applyBorder="1" applyAlignment="1">
      <alignment horizontal="center" vertical="center" wrapText="1" shrinkToFit="1"/>
    </xf>
    <xf numFmtId="0" fontId="12" fillId="3" borderId="31" xfId="0" applyFont="1" applyFill="1" applyBorder="1" applyAlignment="1">
      <alignment horizontal="center" vertical="center" wrapText="1" shrinkToFit="1"/>
    </xf>
    <xf numFmtId="0" fontId="12" fillId="3" borderId="26" xfId="0" applyFont="1" applyFill="1" applyBorder="1" applyAlignment="1">
      <alignment horizontal="center" vertical="center" wrapText="1" shrinkToFit="1"/>
    </xf>
    <xf numFmtId="0" fontId="12" fillId="3" borderId="32" xfId="0" applyFont="1" applyFill="1" applyBorder="1" applyAlignment="1">
      <alignment horizontal="center" vertical="center" wrapText="1" shrinkToFit="1"/>
    </xf>
    <xf numFmtId="0" fontId="12" fillId="3" borderId="33" xfId="0" applyFont="1" applyFill="1" applyBorder="1" applyAlignment="1">
      <alignment horizontal="center" vertical="center" wrapText="1" shrinkToFit="1"/>
    </xf>
    <xf numFmtId="0" fontId="17" fillId="0" borderId="0" xfId="0" applyFont="1" applyAlignment="1">
      <alignment horizontal="center" vertical="center" wrapText="1"/>
    </xf>
    <xf numFmtId="0" fontId="21" fillId="0" borderId="36" xfId="0" applyFont="1" applyBorder="1"/>
    <xf numFmtId="0" fontId="22" fillId="0" borderId="0" xfId="0" applyFont="1"/>
    <xf numFmtId="0" fontId="21" fillId="0" borderId="36" xfId="0" applyFont="1" applyBorder="1" applyProtection="1">
      <protection hidden="1"/>
    </xf>
    <xf numFmtId="0" fontId="21" fillId="0" borderId="0" xfId="0" applyFont="1" applyProtection="1">
      <protection hidden="1"/>
    </xf>
    <xf numFmtId="0" fontId="22" fillId="0" borderId="36" xfId="0" applyFont="1" applyBorder="1"/>
    <xf numFmtId="0" fontId="21" fillId="0" borderId="34" xfId="0" applyFont="1" applyBorder="1"/>
    <xf numFmtId="0" fontId="22" fillId="0" borderId="35" xfId="0" applyFont="1" applyBorder="1"/>
    <xf numFmtId="0" fontId="21" fillId="0" borderId="37" xfId="0" applyFont="1" applyBorder="1"/>
    <xf numFmtId="0" fontId="22" fillId="0" borderId="38" xfId="0" applyFont="1" applyBorder="1"/>
    <xf numFmtId="0" fontId="22" fillId="0" borderId="17" xfId="0" applyFont="1" applyBorder="1"/>
    <xf numFmtId="0" fontId="21" fillId="0" borderId="17" xfId="0" applyFont="1" applyBorder="1" applyProtection="1">
      <protection hidden="1"/>
    </xf>
    <xf numFmtId="0" fontId="22" fillId="0" borderId="16" xfId="0" applyFont="1" applyBorder="1"/>
    <xf numFmtId="0" fontId="22" fillId="0" borderId="18" xfId="0" applyFont="1" applyBorder="1"/>
    <xf numFmtId="49" fontId="19" fillId="0" borderId="1" xfId="0" applyNumberFormat="1" applyFont="1" applyBorder="1" applyAlignment="1" applyProtection="1">
      <alignment vertical="center"/>
      <protection locked="0"/>
    </xf>
    <xf numFmtId="0" fontId="6" fillId="0" borderId="39"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16" fillId="3" borderId="0" xfId="0" applyFont="1" applyFill="1" applyAlignment="1">
      <alignment horizontal="center" vertical="center"/>
    </xf>
    <xf numFmtId="0" fontId="12" fillId="3" borderId="27" xfId="0"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2" fillId="3" borderId="28" xfId="0" applyFont="1" applyFill="1" applyBorder="1" applyAlignment="1">
      <alignment horizontal="center" vertical="center" wrapText="1" shrinkToFit="1"/>
    </xf>
    <xf numFmtId="0" fontId="6" fillId="0" borderId="40"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10" fillId="0" borderId="13" xfId="0" applyFont="1" applyBorder="1" applyAlignment="1">
      <alignment horizontal="left" vertical="center" wrapText="1"/>
    </xf>
    <xf numFmtId="0" fontId="10" fillId="4" borderId="12"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4" borderId="12" xfId="0" applyFont="1" applyFill="1" applyBorder="1" applyAlignment="1">
      <alignment horizontal="center" vertical="center" textRotation="255" wrapText="1"/>
    </xf>
    <xf numFmtId="0" fontId="10" fillId="4" borderId="14" xfId="0" applyFont="1" applyFill="1" applyBorder="1" applyAlignment="1">
      <alignment horizontal="center" vertical="center" textRotation="255" wrapText="1"/>
    </xf>
    <xf numFmtId="0" fontId="10" fillId="4" borderId="15" xfId="0" applyFont="1" applyFill="1" applyBorder="1" applyAlignment="1">
      <alignment horizontal="center" vertical="center" textRotation="255"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7" fillId="0" borderId="0" xfId="0" applyFont="1" applyProtection="1">
      <protection hidden="1"/>
    </xf>
    <xf numFmtId="0" fontId="4" fillId="0" borderId="36" xfId="0" applyFont="1" applyBorder="1" applyProtection="1">
      <protection hidden="1"/>
    </xf>
    <xf numFmtId="0" fontId="4" fillId="0" borderId="0" xfId="0" applyFont="1" applyProtection="1">
      <protection hidden="1"/>
    </xf>
    <xf numFmtId="0" fontId="4" fillId="0" borderId="17" xfId="0" applyFont="1" applyBorder="1" applyProtection="1">
      <protection hidden="1"/>
    </xf>
  </cellXfs>
  <cellStyles count="4">
    <cellStyle name="Normal" xfId="0" builtinId="0"/>
    <cellStyle name="Normal_codes" xfId="3" xr:uid="{1B14A01B-A521-458F-8620-FC4AA5C62BE1}"/>
    <cellStyle name="Normal_Sheet1" xfId="1" xr:uid="{00000000-0005-0000-0000-000001000000}"/>
    <cellStyle name="Normal_Sheet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211018</xdr:colOff>
      <xdr:row>1</xdr:row>
      <xdr:rowOff>48702</xdr:rowOff>
    </xdr:from>
    <xdr:to>
      <xdr:col>16</xdr:col>
      <xdr:colOff>318051</xdr:colOff>
      <xdr:row>1</xdr:row>
      <xdr:rowOff>335114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738545" y="350852"/>
          <a:ext cx="3716925" cy="286412"/>
        </a:xfrm>
        <a:prstGeom prst="rect">
          <a:avLst/>
        </a:prstGeom>
        <a:solidFill>
          <a:schemeClr val="accent3">
            <a:lumMod val="40000"/>
            <a:lumOff val="60000"/>
          </a:schemeClr>
        </a:solidFill>
        <a:ln>
          <a:solidFill>
            <a:schemeClr val="bg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s-ES_tradnl" sz="1100"/>
            <a:t>Choose Language / Choisir la langue / Elegir el idioma</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460"/>
  <sheetViews>
    <sheetView zoomScaleNormal="100" workbookViewId="0">
      <pane ySplit="11" topLeftCell="A12" activePane="bottomLeft" state="frozen"/>
      <selection pane="bottomLeft" activeCell="E17" sqref="E17"/>
    </sheetView>
  </sheetViews>
  <sheetFormatPr defaultColWidth="9.140625" defaultRowHeight="12" x14ac:dyDescent="0.2"/>
  <cols>
    <col min="1" max="1" width="22.140625" style="27" customWidth="1"/>
    <col min="2" max="3" width="14.28515625" style="27" customWidth="1"/>
    <col min="4" max="4" width="10.7109375" style="27" customWidth="1"/>
    <col min="5" max="5" width="20.140625" style="27" bestFit="1" customWidth="1"/>
    <col min="6" max="6" width="9.140625" style="27"/>
    <col min="7" max="7" width="13.140625" style="27" bestFit="1" customWidth="1"/>
    <col min="8" max="8" width="13.28515625" style="27" customWidth="1"/>
    <col min="9" max="9" width="10.42578125" style="27" customWidth="1"/>
    <col min="10" max="10" width="12.28515625" style="27" customWidth="1"/>
    <col min="11" max="11" width="12.140625" style="27" customWidth="1"/>
    <col min="12" max="12" width="11.7109375" style="27" customWidth="1"/>
    <col min="13" max="13" width="11" style="27" customWidth="1"/>
    <col min="14" max="14" width="8.7109375" style="27" customWidth="1"/>
    <col min="15" max="15" width="9.140625" style="27"/>
    <col min="16" max="16" width="9.85546875" style="27" customWidth="1"/>
    <col min="17" max="18" width="9.140625" style="27"/>
    <col min="19" max="19" width="9.140625" style="27" customWidth="1"/>
    <col min="20" max="20" width="10.28515625" style="27" customWidth="1"/>
    <col min="21" max="21" width="9.140625" style="27"/>
    <col min="22" max="22" width="13.85546875" style="27" bestFit="1" customWidth="1"/>
    <col min="23" max="23" width="9.140625" style="27"/>
    <col min="24" max="24" width="12.7109375" style="27" bestFit="1" customWidth="1"/>
    <col min="25" max="25" width="13.28515625" style="27" bestFit="1" customWidth="1"/>
    <col min="26" max="26" width="11.28515625" style="27" customWidth="1"/>
    <col min="27" max="27" width="9.140625" style="27"/>
    <col min="28" max="28" width="12.7109375" style="27" bestFit="1" customWidth="1"/>
    <col min="29" max="29" width="13" style="27" bestFit="1" customWidth="1"/>
    <col min="30" max="30" width="9.140625" style="27"/>
    <col min="31" max="31" width="13.140625" style="27" bestFit="1" customWidth="1"/>
    <col min="32" max="32" width="13.28515625" style="27" bestFit="1" customWidth="1"/>
    <col min="33" max="34" width="9.140625" style="27"/>
    <col min="35" max="35" width="13.28515625" style="27" bestFit="1" customWidth="1"/>
    <col min="36" max="16384" width="9.140625" style="27"/>
  </cols>
  <sheetData>
    <row r="1" spans="1:35" s="17" customFormat="1" ht="24" customHeight="1" x14ac:dyDescent="0.2">
      <c r="A1" s="20" t="s">
        <v>256</v>
      </c>
      <c r="B1" s="92" t="str">
        <f>VLOOKUP("dfrm",Trans3Lang,IF(Idiom="ENG",2,IF(Idiom="FRA",3,4)),FALSE)</f>
        <v>ICCAT DECLARATION ON CAGING</v>
      </c>
      <c r="C1" s="92"/>
      <c r="D1" s="92"/>
      <c r="E1" s="92"/>
      <c r="F1" s="35"/>
      <c r="G1" s="35"/>
      <c r="H1" s="35"/>
      <c r="I1" s="35"/>
      <c r="J1" s="75" t="s">
        <v>806</v>
      </c>
    </row>
    <row r="2" spans="1:35" s="17" customFormat="1" ht="30.2" customHeight="1" thickBot="1" x14ac:dyDescent="0.25">
      <c r="A2" s="20"/>
      <c r="B2" s="8"/>
      <c r="I2" s="21"/>
      <c r="J2" s="34" t="s">
        <v>807</v>
      </c>
      <c r="K2" s="64" t="str">
        <f>IF(Idiom="ENG","Language",IF(Idiom="FRA","Langue","Idioma"))</f>
        <v>Language</v>
      </c>
      <c r="L2" s="21"/>
      <c r="M2" s="22"/>
      <c r="N2" s="22"/>
      <c r="O2" s="22"/>
      <c r="P2" s="22"/>
      <c r="Q2" s="22"/>
    </row>
    <row r="3" spans="1:35" s="17" customFormat="1" ht="22.7" customHeight="1" x14ac:dyDescent="0.2">
      <c r="A3" s="61" t="str">
        <f>VLOOKUP("RPF",Trans3Lang,IF(Idiom="ENG",2,IF(Idiom="FRA",3,4)),FALSE)</f>
        <v>Reporting Flag</v>
      </c>
      <c r="B3" s="89"/>
      <c r="C3" s="89"/>
      <c r="D3" s="60" t="str">
        <f>IF(B3&gt;0,VLOOKUP(B3,Codes!$A$2:$B$177,2,FALSE),"")</f>
        <v/>
      </c>
      <c r="E3" s="61" t="str">
        <f>VLOOKUP("PCH",Trans3Lang,IF(Idiom="ENG",2,IF(Idiom="FRA",3,4)),FALSE)</f>
        <v>Person in Charge</v>
      </c>
      <c r="F3" s="46"/>
      <c r="G3" s="47"/>
      <c r="H3" s="48"/>
      <c r="J3" s="18"/>
      <c r="K3" s="65" t="s">
        <v>255</v>
      </c>
    </row>
    <row r="4" spans="1:35" s="17" customFormat="1" ht="22.7" customHeight="1" x14ac:dyDescent="0.2">
      <c r="A4" s="62" t="str">
        <f>VLOOKUP("YEA",Trans3Lang,IF(Idiom="ENG",2,IF(Idiom="FRA",3,4)),FALSE)</f>
        <v>Year</v>
      </c>
      <c r="B4" s="90"/>
      <c r="C4" s="91"/>
      <c r="D4" s="58"/>
      <c r="E4" s="62" t="str">
        <f>VLOOKUP("TLF",Trans3Lang,IF(Idiom="ENG",2,IF(Idiom="FRA",3,4)),FALSE)</f>
        <v>Tel</v>
      </c>
      <c r="F4" s="49"/>
      <c r="G4" s="50"/>
      <c r="H4" s="51"/>
      <c r="J4" s="21" t="s">
        <v>804</v>
      </c>
    </row>
    <row r="5" spans="1:35" s="17" customFormat="1" ht="22.7" customHeight="1" x14ac:dyDescent="0.2">
      <c r="A5" s="62" t="str">
        <f>VLOOKUP("RPA",Trans3Lang,IF(Idiom="ENG",2,IF(Idiom="FRA",3,4)),FALSE)</f>
        <v>Reporting Agency</v>
      </c>
      <c r="B5" s="90"/>
      <c r="C5" s="91"/>
      <c r="D5" s="58"/>
      <c r="E5" s="62" t="str">
        <f>VLOOKUP("FAX",Trans3Lang,IF(Idiom="ENG",2,IF(Idiom="FRA",3,4)),FALSE)</f>
        <v>Fax</v>
      </c>
      <c r="F5" s="49"/>
      <c r="G5" s="50"/>
      <c r="H5" s="51"/>
      <c r="J5" s="21" t="s">
        <v>805</v>
      </c>
    </row>
    <row r="6" spans="1:35" s="17" customFormat="1" ht="22.7" customHeight="1" thickBot="1" x14ac:dyDescent="0.25">
      <c r="A6" s="63" t="str">
        <f>VLOOKUP("ADD",Trans3Lang,IF(Idiom="ENG",2,IF(Idiom="FRA",3,4)),FALSE)</f>
        <v>Address</v>
      </c>
      <c r="B6" s="96"/>
      <c r="C6" s="97"/>
      <c r="D6" s="59"/>
      <c r="E6" s="63" t="str">
        <f>VLOOKUP("EMA",Trans3Lang,IF(Idiom="ENG",2,IF(Idiom="FRA",3,4)),FALSE)</f>
        <v>Email</v>
      </c>
      <c r="F6" s="52"/>
      <c r="G6" s="53"/>
      <c r="H6" s="54"/>
      <c r="J6" s="21"/>
    </row>
    <row r="7" spans="1:35" s="17" customFormat="1" x14ac:dyDescent="0.2"/>
    <row r="8" spans="1:35" s="24" customFormat="1" hidden="1" x14ac:dyDescent="0.2">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23">
        <v>22</v>
      </c>
      <c r="W8" s="23">
        <v>23</v>
      </c>
      <c r="X8" s="23">
        <v>24</v>
      </c>
      <c r="Y8" s="23">
        <v>25</v>
      </c>
      <c r="Z8" s="23">
        <v>26</v>
      </c>
      <c r="AA8" s="23">
        <v>27</v>
      </c>
      <c r="AB8" s="23">
        <v>28</v>
      </c>
      <c r="AC8" s="23">
        <v>29</v>
      </c>
      <c r="AD8" s="23">
        <v>30</v>
      </c>
      <c r="AE8" s="23">
        <v>31</v>
      </c>
      <c r="AF8" s="23">
        <v>32</v>
      </c>
      <c r="AG8" s="23">
        <v>33</v>
      </c>
      <c r="AH8" s="23">
        <v>34</v>
      </c>
      <c r="AI8" s="23">
        <v>35</v>
      </c>
    </row>
    <row r="9" spans="1:35" s="17" customFormat="1" ht="12.75" thickBot="1" x14ac:dyDescent="0.25"/>
    <row r="10" spans="1:35" s="26" customFormat="1" ht="17.649999999999999" customHeight="1" thickBot="1" x14ac:dyDescent="0.3">
      <c r="A10" s="66" t="str">
        <f>VLOOKUP("H1",Trans3Lang,IF(Idiom="ENG",2,IF(Idiom="FRA",3,4)),FALSE)</f>
        <v>Catching Vessel</v>
      </c>
      <c r="B10" s="67"/>
      <c r="C10" s="67"/>
      <c r="D10" s="67"/>
      <c r="E10" s="67"/>
      <c r="F10" s="67"/>
      <c r="G10" s="68"/>
      <c r="H10" s="93" t="str">
        <f>VLOOKUP("H2",Trans3Lang,IF(Idiom="ENG",2,IF(Idiom="FRA",3,4)),FALSE)</f>
        <v>Tug vessel (1st)</v>
      </c>
      <c r="I10" s="94"/>
      <c r="J10" s="95"/>
      <c r="K10" s="93" t="str">
        <f>VLOOKUP("H3",Trans3Lang,IF(Idiom="ENG",2,IF(Idiom="FRA",3,4)),FALSE)</f>
        <v>Tug vessel (2nd)</v>
      </c>
      <c r="L10" s="94"/>
      <c r="M10" s="95"/>
      <c r="N10" s="93" t="str">
        <f>VLOOKUP("H4",Trans3Lang,IF(Idiom="ENG",2,IF(Idiom="FRA",3,4)),FALSE)</f>
        <v>Tug vessel (3rd)</v>
      </c>
      <c r="O10" s="94"/>
      <c r="P10" s="95"/>
      <c r="Q10" s="93" t="str">
        <f>VLOOKUP("H5",Trans3Lang,IF(Idiom="ENG",2,IF(Idiom="FRA",3,4)),FALSE)</f>
        <v>Tug vessel (last)</v>
      </c>
      <c r="R10" s="94"/>
      <c r="S10" s="95"/>
      <c r="T10" s="25"/>
    </row>
    <row r="11" spans="1:35" s="21" customFormat="1" ht="53.25" thickBot="1" x14ac:dyDescent="0.3">
      <c r="A11" s="69" t="str">
        <f t="shared" ref="A11:AI11" si="0">VLOOKUP(A$8,Trans3Lang,IF(Idiom="ENG",2,IF(Idiom="FRA",3,4)),FALSE)</f>
        <v>Vessel name</v>
      </c>
      <c r="B11" s="70" t="str">
        <f t="shared" si="0"/>
        <v>ICCAT BFT Vessel Record number</v>
      </c>
      <c r="C11" s="70" t="str">
        <f t="shared" si="0"/>
        <v>TrapID</v>
      </c>
      <c r="D11" s="70" t="str">
        <f t="shared" si="0"/>
        <v>Flag</v>
      </c>
      <c r="E11" s="71" t="str">
        <f t="shared" si="0"/>
        <v>JFO number
(If applic. to catch)</v>
      </c>
      <c r="F11" s="72" t="str">
        <f t="shared" si="0"/>
        <v>Catch Quantity (t)</v>
      </c>
      <c r="G11" s="73" t="str">
        <f t="shared" si="0"/>
        <v>Number fish catch</v>
      </c>
      <c r="H11" s="70" t="str">
        <f t="shared" si="0"/>
        <v>Vessel name</v>
      </c>
      <c r="I11" s="70" t="str">
        <f t="shared" si="0"/>
        <v>ICCAT BFT Vessel Record number</v>
      </c>
      <c r="J11" s="70" t="str">
        <f t="shared" si="0"/>
        <v>Flag</v>
      </c>
      <c r="K11" s="70" t="str">
        <f t="shared" si="0"/>
        <v>Vessel name</v>
      </c>
      <c r="L11" s="70" t="str">
        <f t="shared" si="0"/>
        <v>ICCAT BFT Vessel Record number</v>
      </c>
      <c r="M11" s="70" t="str">
        <f t="shared" si="0"/>
        <v>Flag</v>
      </c>
      <c r="N11" s="70" t="str">
        <f t="shared" si="0"/>
        <v>Vessel name</v>
      </c>
      <c r="O11" s="70" t="str">
        <f t="shared" si="0"/>
        <v>ICCAT BFT Vessel Record number</v>
      </c>
      <c r="P11" s="70" t="str">
        <f t="shared" si="0"/>
        <v>Flag</v>
      </c>
      <c r="Q11" s="70" t="str">
        <f t="shared" si="0"/>
        <v>Vessel name</v>
      </c>
      <c r="R11" s="70" t="str">
        <f t="shared" si="0"/>
        <v>ICCAT BFT Vessel Record number</v>
      </c>
      <c r="S11" s="70" t="str">
        <f t="shared" si="0"/>
        <v>Flag</v>
      </c>
      <c r="T11" s="70" t="str">
        <f t="shared" si="0"/>
        <v>Place of catch (Lat/Lon)</v>
      </c>
      <c r="U11" s="70" t="str">
        <f t="shared" si="0"/>
        <v>Date of catch</v>
      </c>
      <c r="V11" s="70" t="str">
        <f t="shared" si="0"/>
        <v xml:space="preserve">Bluefin tuna Catch Document Number </v>
      </c>
      <c r="W11" s="70" t="str">
        <f t="shared" si="0"/>
        <v>Copy number</v>
      </c>
      <c r="X11" s="70" t="str">
        <f t="shared" si="0"/>
        <v>Bluefin tuna Catch Document Date</v>
      </c>
      <c r="Y11" s="70" t="str">
        <f t="shared" si="0"/>
        <v>Grouped BCD</v>
      </c>
      <c r="Z11" s="70" t="str">
        <f t="shared" si="0"/>
        <v>Event**</v>
      </c>
      <c r="AA11" s="70" t="str">
        <f t="shared" si="0"/>
        <v>Date of event</v>
      </c>
      <c r="AB11" s="70" t="str">
        <f t="shared" si="0"/>
        <v>ICCAT FFB Record Number</v>
      </c>
      <c r="AC11" s="70" t="str">
        <f t="shared" si="0"/>
        <v>Identifiable cage number</v>
      </c>
      <c r="AD11" s="70" t="str">
        <f t="shared" si="0"/>
        <v>Quantity (t)</v>
      </c>
      <c r="AE11" s="70" t="str">
        <f t="shared" si="0"/>
        <v xml:space="preserve">Number of fish </v>
      </c>
      <c r="AF11" s="70" t="str">
        <f t="shared" si="0"/>
        <v>Size composition* (# fish sampled)</v>
      </c>
      <c r="AG11" s="70" t="str">
        <f t="shared" si="0"/>
        <v>Dead Fish (Kg)</v>
      </c>
      <c r="AH11" s="70" t="str">
        <f t="shared" si="0"/>
        <v>Dead Fish Amount</v>
      </c>
      <c r="AI11" s="74" t="str">
        <f t="shared" si="0"/>
        <v>Estimate Growth</v>
      </c>
    </row>
    <row r="12" spans="1:35" x14ac:dyDescent="0.2">
      <c r="A12" s="29"/>
      <c r="B12" s="37"/>
      <c r="C12" s="37"/>
      <c r="D12" s="37"/>
      <c r="E12" s="37"/>
      <c r="G12" s="29"/>
      <c r="H12" s="29"/>
      <c r="I12" s="29"/>
      <c r="J12" s="29"/>
      <c r="K12" s="29"/>
      <c r="L12" s="29"/>
      <c r="M12" s="29"/>
      <c r="N12" s="29"/>
      <c r="O12" s="29"/>
      <c r="P12" s="29"/>
      <c r="Q12" s="38"/>
      <c r="R12" s="38"/>
      <c r="S12" s="38"/>
      <c r="T12" s="29"/>
      <c r="U12" s="39"/>
      <c r="V12" s="40"/>
      <c r="W12" s="41"/>
      <c r="X12" s="28"/>
      <c r="Y12" s="28"/>
      <c r="Z12" s="29"/>
      <c r="AA12" s="42"/>
      <c r="AB12" s="29"/>
      <c r="AD12" s="43"/>
      <c r="AE12" s="44"/>
      <c r="AF12" s="29"/>
      <c r="AG12" s="29"/>
      <c r="AH12" s="45"/>
      <c r="AI12" s="29"/>
    </row>
    <row r="14" spans="1:35" x14ac:dyDescent="0.2">
      <c r="K14" s="29"/>
      <c r="N14" s="29"/>
      <c r="U14" s="30"/>
      <c r="X14" s="30"/>
      <c r="Y14" s="30"/>
      <c r="Z14" s="29"/>
      <c r="AA14" s="30"/>
      <c r="AB14" s="29"/>
      <c r="AF14" s="31"/>
      <c r="AG14" s="32"/>
    </row>
    <row r="15" spans="1:35" x14ac:dyDescent="0.2">
      <c r="K15" s="29"/>
      <c r="N15" s="29"/>
      <c r="U15" s="30"/>
      <c r="X15" s="30"/>
      <c r="Y15" s="30"/>
      <c r="Z15" s="29"/>
      <c r="AA15" s="30"/>
      <c r="AB15" s="29"/>
      <c r="AF15" s="31"/>
      <c r="AG15" s="32"/>
    </row>
    <row r="16" spans="1:35" x14ac:dyDescent="0.2">
      <c r="K16" s="29"/>
      <c r="N16" s="29"/>
      <c r="U16" s="30"/>
      <c r="X16" s="30"/>
      <c r="Y16" s="30"/>
      <c r="Z16" s="29"/>
      <c r="AA16" s="30"/>
      <c r="AB16" s="29"/>
      <c r="AF16" s="31"/>
      <c r="AG16" s="32"/>
    </row>
    <row r="17" spans="11:34" x14ac:dyDescent="0.2">
      <c r="K17" s="29"/>
      <c r="N17" s="29"/>
      <c r="U17" s="30"/>
      <c r="X17" s="30"/>
      <c r="Y17" s="30"/>
      <c r="Z17" s="29"/>
      <c r="AA17" s="30"/>
      <c r="AB17" s="29"/>
      <c r="AF17" s="31"/>
      <c r="AG17" s="32"/>
    </row>
    <row r="18" spans="11:34" x14ac:dyDescent="0.2">
      <c r="K18" s="29"/>
      <c r="N18" s="29"/>
      <c r="U18" s="30"/>
      <c r="X18" s="30"/>
      <c r="Y18" s="30"/>
      <c r="Z18" s="29"/>
      <c r="AA18" s="30"/>
      <c r="AB18" s="29"/>
      <c r="AF18" s="31"/>
      <c r="AG18" s="32"/>
    </row>
    <row r="19" spans="11:34" x14ac:dyDescent="0.2">
      <c r="K19" s="29"/>
      <c r="N19" s="29"/>
      <c r="U19" s="30"/>
      <c r="X19" s="30"/>
      <c r="Y19" s="30"/>
      <c r="Z19" s="29"/>
      <c r="AA19" s="30"/>
      <c r="AB19" s="29"/>
      <c r="AF19" s="31"/>
      <c r="AG19" s="32"/>
    </row>
    <row r="20" spans="11:34" x14ac:dyDescent="0.2">
      <c r="K20" s="29"/>
      <c r="N20" s="29"/>
      <c r="U20" s="30"/>
      <c r="X20" s="30"/>
      <c r="Y20" s="30"/>
      <c r="Z20" s="29"/>
      <c r="AA20" s="30"/>
      <c r="AB20" s="29"/>
      <c r="AF20" s="31"/>
      <c r="AG20" s="32"/>
    </row>
    <row r="21" spans="11:34" x14ac:dyDescent="0.2">
      <c r="K21" s="29"/>
      <c r="N21" s="29"/>
      <c r="U21" s="30"/>
      <c r="X21" s="30"/>
      <c r="Y21" s="30"/>
      <c r="Z21" s="29"/>
      <c r="AA21" s="30"/>
      <c r="AB21" s="29"/>
      <c r="AF21" s="31"/>
      <c r="AG21" s="32"/>
    </row>
    <row r="22" spans="11:34" x14ac:dyDescent="0.2">
      <c r="K22" s="29"/>
      <c r="N22" s="29"/>
      <c r="U22" s="30"/>
      <c r="X22" s="30"/>
      <c r="Y22" s="30"/>
      <c r="Z22" s="29"/>
      <c r="AA22" s="30"/>
      <c r="AB22" s="29"/>
      <c r="AF22" s="31"/>
      <c r="AG22" s="32"/>
    </row>
    <row r="23" spans="11:34" x14ac:dyDescent="0.2">
      <c r="K23" s="29"/>
      <c r="N23" s="29"/>
      <c r="U23" s="30"/>
      <c r="X23" s="30"/>
      <c r="Y23" s="30"/>
      <c r="Z23" s="29"/>
      <c r="AA23" s="30"/>
      <c r="AB23" s="29"/>
      <c r="AF23" s="31"/>
      <c r="AG23" s="32"/>
    </row>
    <row r="24" spans="11:34" x14ac:dyDescent="0.2">
      <c r="K24" s="29"/>
      <c r="N24" s="29"/>
      <c r="U24" s="30"/>
      <c r="X24" s="30"/>
      <c r="Y24" s="30"/>
      <c r="Z24" s="29"/>
      <c r="AA24" s="30"/>
      <c r="AB24" s="29"/>
      <c r="AF24" s="31"/>
      <c r="AG24" s="32"/>
      <c r="AH24" s="33"/>
    </row>
    <row r="25" spans="11:34" x14ac:dyDescent="0.2">
      <c r="K25" s="29"/>
      <c r="N25" s="29"/>
      <c r="U25" s="30"/>
      <c r="X25" s="30"/>
      <c r="Y25" s="30"/>
      <c r="Z25" s="29"/>
      <c r="AA25" s="30"/>
      <c r="AB25" s="29"/>
      <c r="AF25" s="31"/>
      <c r="AG25" s="32"/>
      <c r="AH25" s="33"/>
    </row>
    <row r="26" spans="11:34" x14ac:dyDescent="0.2">
      <c r="K26" s="29"/>
      <c r="N26" s="29"/>
      <c r="U26" s="30"/>
      <c r="X26" s="30"/>
      <c r="Y26" s="30"/>
      <c r="Z26" s="29"/>
      <c r="AA26" s="30"/>
      <c r="AB26" s="29"/>
      <c r="AF26" s="31"/>
      <c r="AG26" s="32"/>
      <c r="AH26" s="33"/>
    </row>
    <row r="27" spans="11:34" x14ac:dyDescent="0.2">
      <c r="K27" s="29"/>
      <c r="N27" s="29"/>
      <c r="U27" s="30"/>
      <c r="X27" s="30"/>
      <c r="Y27" s="30"/>
      <c r="Z27" s="29"/>
      <c r="AA27" s="30"/>
      <c r="AB27" s="29"/>
      <c r="AF27" s="31"/>
      <c r="AG27" s="32"/>
      <c r="AH27" s="33"/>
    </row>
    <row r="28" spans="11:34" x14ac:dyDescent="0.2">
      <c r="K28" s="29"/>
      <c r="N28" s="29"/>
      <c r="U28" s="30"/>
      <c r="X28" s="30"/>
      <c r="Y28" s="30"/>
      <c r="Z28" s="29"/>
      <c r="AA28" s="30"/>
      <c r="AB28" s="29"/>
      <c r="AF28" s="31"/>
      <c r="AG28" s="32"/>
      <c r="AH28" s="33"/>
    </row>
    <row r="29" spans="11:34" x14ac:dyDescent="0.2">
      <c r="K29" s="29"/>
      <c r="N29" s="29"/>
      <c r="U29" s="30"/>
      <c r="X29" s="30"/>
      <c r="Y29" s="30"/>
      <c r="Z29" s="29"/>
      <c r="AA29" s="30"/>
      <c r="AB29" s="29"/>
      <c r="AF29" s="31"/>
      <c r="AG29" s="32"/>
      <c r="AH29" s="33"/>
    </row>
    <row r="30" spans="11:34" x14ac:dyDescent="0.2">
      <c r="K30" s="29"/>
      <c r="N30" s="29"/>
      <c r="U30" s="30"/>
      <c r="X30" s="30"/>
      <c r="Y30" s="30"/>
      <c r="Z30" s="29"/>
      <c r="AA30" s="30"/>
      <c r="AB30" s="29"/>
      <c r="AF30" s="31"/>
      <c r="AG30" s="32"/>
      <c r="AH30" s="33"/>
    </row>
    <row r="31" spans="11:34" x14ac:dyDescent="0.2">
      <c r="K31" s="29"/>
      <c r="N31" s="29"/>
      <c r="U31" s="30"/>
      <c r="X31" s="30"/>
      <c r="Y31" s="30"/>
      <c r="Z31" s="29"/>
      <c r="AA31" s="30"/>
      <c r="AB31" s="29"/>
      <c r="AF31" s="31"/>
      <c r="AG31" s="32"/>
      <c r="AH31" s="33"/>
    </row>
    <row r="32" spans="11:34" x14ac:dyDescent="0.2">
      <c r="K32" s="29"/>
      <c r="N32" s="29"/>
      <c r="U32" s="30"/>
      <c r="X32" s="30"/>
      <c r="Y32" s="30"/>
      <c r="Z32" s="29"/>
      <c r="AA32" s="30"/>
      <c r="AB32" s="29"/>
      <c r="AF32" s="31"/>
      <c r="AG32" s="32"/>
      <c r="AH32" s="33"/>
    </row>
    <row r="33" spans="11:34" x14ac:dyDescent="0.2">
      <c r="K33" s="29"/>
      <c r="N33" s="29"/>
      <c r="U33" s="30"/>
      <c r="X33" s="30"/>
      <c r="Y33" s="30"/>
      <c r="Z33" s="29"/>
      <c r="AA33" s="30"/>
      <c r="AB33" s="29"/>
      <c r="AF33" s="31"/>
      <c r="AG33" s="32"/>
      <c r="AH33" s="33"/>
    </row>
    <row r="34" spans="11:34" x14ac:dyDescent="0.2">
      <c r="K34" s="29"/>
      <c r="N34" s="29"/>
      <c r="U34" s="30"/>
      <c r="X34" s="30"/>
      <c r="Y34" s="30"/>
      <c r="Z34" s="29"/>
      <c r="AA34" s="30"/>
      <c r="AB34" s="29"/>
      <c r="AF34" s="31"/>
      <c r="AG34" s="32"/>
      <c r="AH34" s="33"/>
    </row>
    <row r="35" spans="11:34" x14ac:dyDescent="0.2">
      <c r="K35" s="29"/>
      <c r="N35" s="29"/>
      <c r="U35" s="30"/>
      <c r="X35" s="30"/>
      <c r="Y35" s="30"/>
      <c r="Z35" s="29"/>
      <c r="AA35" s="30"/>
      <c r="AB35" s="29"/>
      <c r="AF35" s="31"/>
      <c r="AG35" s="32"/>
      <c r="AH35" s="33"/>
    </row>
    <row r="36" spans="11:34" x14ac:dyDescent="0.2">
      <c r="K36" s="29"/>
      <c r="N36" s="29"/>
      <c r="U36" s="30"/>
      <c r="X36" s="30"/>
      <c r="Y36" s="30"/>
      <c r="Z36" s="29"/>
      <c r="AA36" s="30"/>
      <c r="AB36" s="29"/>
      <c r="AF36" s="31"/>
      <c r="AG36" s="32"/>
    </row>
    <row r="37" spans="11:34" x14ac:dyDescent="0.2">
      <c r="K37" s="29"/>
      <c r="N37" s="29"/>
      <c r="U37" s="30"/>
      <c r="X37" s="30"/>
      <c r="Y37" s="30"/>
      <c r="Z37" s="29"/>
      <c r="AA37" s="30"/>
      <c r="AB37" s="29"/>
      <c r="AF37" s="31"/>
      <c r="AG37" s="32"/>
    </row>
    <row r="38" spans="11:34" x14ac:dyDescent="0.2">
      <c r="K38" s="29"/>
      <c r="N38" s="29"/>
      <c r="U38" s="30"/>
      <c r="X38" s="30"/>
      <c r="Y38" s="30"/>
      <c r="Z38" s="29"/>
      <c r="AA38" s="30"/>
      <c r="AB38" s="29"/>
      <c r="AF38" s="31"/>
      <c r="AG38" s="32"/>
    </row>
    <row r="39" spans="11:34" x14ac:dyDescent="0.2">
      <c r="K39" s="29"/>
      <c r="N39" s="29"/>
      <c r="U39" s="30"/>
      <c r="X39" s="30"/>
      <c r="Y39" s="30"/>
      <c r="Z39" s="29"/>
      <c r="AA39" s="30"/>
      <c r="AB39" s="29"/>
      <c r="AF39" s="31"/>
      <c r="AG39" s="32"/>
    </row>
    <row r="40" spans="11:34" x14ac:dyDescent="0.2">
      <c r="K40" s="29"/>
      <c r="N40" s="29"/>
      <c r="U40" s="30"/>
      <c r="X40" s="30"/>
      <c r="Y40" s="30"/>
      <c r="Z40" s="29"/>
      <c r="AA40" s="30"/>
      <c r="AB40" s="29"/>
      <c r="AF40" s="31"/>
      <c r="AG40" s="32"/>
    </row>
    <row r="41" spans="11:34" x14ac:dyDescent="0.2">
      <c r="K41" s="29"/>
      <c r="N41" s="29"/>
      <c r="U41" s="30"/>
      <c r="X41" s="30"/>
      <c r="Y41" s="30"/>
      <c r="Z41" s="29"/>
      <c r="AA41" s="30"/>
      <c r="AB41" s="29"/>
      <c r="AF41" s="31"/>
      <c r="AG41" s="32"/>
    </row>
    <row r="42" spans="11:34" x14ac:dyDescent="0.2">
      <c r="K42" s="29"/>
      <c r="N42" s="29"/>
      <c r="U42" s="30"/>
      <c r="X42" s="30"/>
      <c r="Y42" s="30"/>
      <c r="Z42" s="29"/>
      <c r="AA42" s="30"/>
      <c r="AB42" s="29"/>
      <c r="AF42" s="31"/>
      <c r="AG42" s="32"/>
    </row>
    <row r="43" spans="11:34" x14ac:dyDescent="0.2">
      <c r="K43" s="29"/>
      <c r="N43" s="29"/>
      <c r="U43" s="30"/>
      <c r="X43" s="30"/>
      <c r="Y43" s="30"/>
      <c r="Z43" s="29"/>
      <c r="AA43" s="30"/>
      <c r="AB43" s="29"/>
      <c r="AF43" s="31"/>
      <c r="AG43" s="32"/>
    </row>
    <row r="44" spans="11:34" x14ac:dyDescent="0.2">
      <c r="K44" s="29"/>
      <c r="N44" s="29"/>
      <c r="U44" s="30"/>
      <c r="X44" s="30"/>
      <c r="Y44" s="30"/>
      <c r="Z44" s="29"/>
      <c r="AA44" s="30"/>
      <c r="AB44" s="29"/>
      <c r="AF44" s="31"/>
      <c r="AG44" s="32"/>
    </row>
    <row r="45" spans="11:34" x14ac:dyDescent="0.2">
      <c r="K45" s="29"/>
      <c r="N45" s="29"/>
      <c r="U45" s="30"/>
      <c r="X45" s="30"/>
      <c r="Y45" s="30"/>
      <c r="Z45" s="29"/>
      <c r="AA45" s="30"/>
      <c r="AB45" s="29"/>
      <c r="AF45" s="31"/>
      <c r="AG45" s="32"/>
    </row>
    <row r="46" spans="11:34" x14ac:dyDescent="0.2">
      <c r="K46" s="29"/>
      <c r="N46" s="29"/>
      <c r="U46" s="30"/>
      <c r="X46" s="30"/>
      <c r="Y46" s="30"/>
      <c r="Z46" s="29"/>
      <c r="AA46" s="30"/>
      <c r="AB46" s="29"/>
      <c r="AF46" s="31"/>
      <c r="AG46" s="32"/>
    </row>
    <row r="47" spans="11:34" x14ac:dyDescent="0.2">
      <c r="K47" s="29"/>
      <c r="N47" s="29"/>
      <c r="U47" s="30"/>
      <c r="X47" s="30"/>
      <c r="Y47" s="30"/>
      <c r="Z47" s="29"/>
      <c r="AA47" s="30"/>
      <c r="AB47" s="29"/>
      <c r="AF47" s="31"/>
      <c r="AG47" s="32"/>
    </row>
    <row r="48" spans="11:34" x14ac:dyDescent="0.2">
      <c r="K48" s="29"/>
      <c r="N48" s="29"/>
      <c r="U48" s="30"/>
      <c r="X48" s="30"/>
      <c r="Y48" s="30"/>
      <c r="Z48" s="29"/>
      <c r="AA48" s="30"/>
      <c r="AB48" s="29"/>
      <c r="AF48" s="31"/>
      <c r="AG48" s="32"/>
    </row>
    <row r="49" spans="11:33" x14ac:dyDescent="0.2">
      <c r="K49" s="29"/>
      <c r="N49" s="29"/>
      <c r="U49" s="30"/>
      <c r="X49" s="30"/>
      <c r="Y49" s="30"/>
      <c r="Z49" s="29"/>
      <c r="AA49" s="30"/>
      <c r="AB49" s="29"/>
      <c r="AF49" s="31"/>
      <c r="AG49" s="32"/>
    </row>
    <row r="50" spans="11:33" x14ac:dyDescent="0.2">
      <c r="K50" s="29"/>
      <c r="N50" s="29"/>
      <c r="U50" s="30"/>
      <c r="X50" s="30"/>
      <c r="Y50" s="30"/>
      <c r="Z50" s="29"/>
      <c r="AA50" s="30"/>
      <c r="AB50" s="29"/>
      <c r="AF50" s="31"/>
      <c r="AG50" s="32"/>
    </row>
    <row r="51" spans="11:33" x14ac:dyDescent="0.2">
      <c r="K51" s="29"/>
      <c r="N51" s="29"/>
      <c r="U51" s="30"/>
      <c r="X51" s="30"/>
      <c r="Y51" s="30"/>
      <c r="Z51" s="29"/>
      <c r="AA51" s="30"/>
      <c r="AB51" s="29"/>
      <c r="AF51" s="31"/>
      <c r="AG51" s="32"/>
    </row>
    <row r="52" spans="11:33" x14ac:dyDescent="0.2">
      <c r="K52" s="29"/>
      <c r="N52" s="29"/>
      <c r="U52" s="30"/>
      <c r="X52" s="30"/>
      <c r="Y52" s="30"/>
      <c r="Z52" s="29"/>
      <c r="AA52" s="30"/>
      <c r="AB52" s="29"/>
      <c r="AF52" s="31"/>
      <c r="AG52" s="32"/>
    </row>
    <row r="53" spans="11:33" x14ac:dyDescent="0.2">
      <c r="K53" s="29"/>
      <c r="N53" s="29"/>
      <c r="U53" s="30"/>
      <c r="X53" s="30"/>
      <c r="Y53" s="30"/>
      <c r="Z53" s="29"/>
      <c r="AA53" s="30"/>
      <c r="AB53" s="29"/>
      <c r="AF53" s="31"/>
      <c r="AG53" s="32"/>
    </row>
    <row r="54" spans="11:33" x14ac:dyDescent="0.2">
      <c r="K54" s="29"/>
      <c r="N54" s="29"/>
      <c r="U54" s="30"/>
      <c r="X54" s="30"/>
      <c r="Y54" s="30"/>
      <c r="Z54" s="29"/>
      <c r="AA54" s="30"/>
      <c r="AB54" s="29"/>
      <c r="AF54" s="31"/>
      <c r="AG54" s="32"/>
    </row>
    <row r="55" spans="11:33" x14ac:dyDescent="0.2">
      <c r="K55" s="29"/>
      <c r="N55" s="29"/>
      <c r="U55" s="30"/>
      <c r="X55" s="30"/>
      <c r="Y55" s="30"/>
      <c r="Z55" s="29"/>
      <c r="AA55" s="30"/>
      <c r="AB55" s="29"/>
      <c r="AF55" s="31"/>
      <c r="AG55" s="32"/>
    </row>
    <row r="56" spans="11:33" x14ac:dyDescent="0.2">
      <c r="K56" s="29"/>
      <c r="N56" s="29"/>
      <c r="U56" s="30"/>
      <c r="X56" s="30"/>
      <c r="Y56" s="30"/>
      <c r="Z56" s="29"/>
      <c r="AA56" s="30"/>
      <c r="AB56" s="29"/>
      <c r="AF56" s="31"/>
      <c r="AG56" s="32"/>
    </row>
    <row r="57" spans="11:33" x14ac:dyDescent="0.2">
      <c r="K57" s="29"/>
      <c r="U57" s="30"/>
      <c r="X57" s="30"/>
      <c r="Y57" s="30"/>
      <c r="Z57" s="29"/>
      <c r="AA57" s="30"/>
      <c r="AB57" s="29"/>
    </row>
    <row r="58" spans="11:33" x14ac:dyDescent="0.2">
      <c r="K58" s="29"/>
      <c r="U58" s="30"/>
      <c r="X58" s="30"/>
      <c r="Y58" s="30"/>
      <c r="Z58" s="29"/>
      <c r="AA58" s="30"/>
      <c r="AB58" s="29"/>
    </row>
    <row r="59" spans="11:33" x14ac:dyDescent="0.2">
      <c r="U59" s="30"/>
      <c r="X59" s="30"/>
      <c r="Y59" s="30"/>
      <c r="Z59" s="29"/>
    </row>
    <row r="60" spans="11:33" x14ac:dyDescent="0.2">
      <c r="U60" s="30"/>
      <c r="X60" s="30"/>
      <c r="Y60" s="30"/>
      <c r="Z60" s="29"/>
    </row>
    <row r="61" spans="11:33" x14ac:dyDescent="0.2">
      <c r="U61" s="30"/>
      <c r="X61" s="30"/>
      <c r="Y61" s="30"/>
      <c r="Z61" s="29"/>
    </row>
    <row r="62" spans="11:33" x14ac:dyDescent="0.2">
      <c r="U62" s="30"/>
      <c r="X62" s="30"/>
      <c r="Y62" s="30"/>
      <c r="Z62" s="29"/>
    </row>
    <row r="63" spans="11:33" x14ac:dyDescent="0.2">
      <c r="U63" s="30"/>
      <c r="X63" s="30"/>
      <c r="Y63" s="30"/>
      <c r="Z63" s="29"/>
    </row>
    <row r="64" spans="11:33" x14ac:dyDescent="0.2">
      <c r="U64" s="30"/>
      <c r="X64" s="30"/>
      <c r="Y64" s="30"/>
      <c r="Z64" s="29"/>
    </row>
    <row r="65" spans="21:26" x14ac:dyDescent="0.2">
      <c r="U65" s="30"/>
      <c r="X65" s="30"/>
      <c r="Y65" s="30"/>
      <c r="Z65" s="29"/>
    </row>
    <row r="66" spans="21:26" x14ac:dyDescent="0.2">
      <c r="U66" s="30"/>
      <c r="X66" s="30"/>
      <c r="Y66" s="30"/>
      <c r="Z66" s="29"/>
    </row>
    <row r="67" spans="21:26" x14ac:dyDescent="0.2">
      <c r="U67" s="30"/>
      <c r="X67" s="30"/>
      <c r="Y67" s="30"/>
      <c r="Z67" s="29"/>
    </row>
    <row r="68" spans="21:26" x14ac:dyDescent="0.2">
      <c r="U68" s="30"/>
      <c r="X68" s="30"/>
      <c r="Y68" s="30"/>
      <c r="Z68" s="29"/>
    </row>
    <row r="69" spans="21:26" x14ac:dyDescent="0.2">
      <c r="U69" s="30"/>
      <c r="X69" s="30"/>
      <c r="Y69" s="30"/>
      <c r="Z69" s="29"/>
    </row>
    <row r="70" spans="21:26" x14ac:dyDescent="0.2">
      <c r="U70" s="30"/>
      <c r="X70" s="30"/>
      <c r="Y70" s="30"/>
      <c r="Z70" s="29"/>
    </row>
    <row r="71" spans="21:26" x14ac:dyDescent="0.2">
      <c r="U71" s="30"/>
      <c r="X71" s="30"/>
      <c r="Y71" s="30"/>
      <c r="Z71" s="29"/>
    </row>
    <row r="72" spans="21:26" x14ac:dyDescent="0.2">
      <c r="U72" s="30"/>
      <c r="X72" s="30"/>
      <c r="Y72" s="30"/>
      <c r="Z72" s="29"/>
    </row>
    <row r="73" spans="21:26" x14ac:dyDescent="0.2">
      <c r="U73" s="30"/>
      <c r="X73" s="30"/>
      <c r="Y73" s="30"/>
      <c r="Z73" s="29"/>
    </row>
    <row r="74" spans="21:26" x14ac:dyDescent="0.2">
      <c r="U74" s="30"/>
      <c r="X74" s="30"/>
      <c r="Y74" s="30"/>
      <c r="Z74" s="29"/>
    </row>
    <row r="75" spans="21:26" x14ac:dyDescent="0.2">
      <c r="U75" s="30"/>
      <c r="X75" s="30"/>
      <c r="Y75" s="30"/>
      <c r="Z75" s="29"/>
    </row>
    <row r="76" spans="21:26" x14ac:dyDescent="0.2">
      <c r="U76" s="30"/>
      <c r="X76" s="30"/>
      <c r="Y76" s="30"/>
      <c r="Z76" s="29"/>
    </row>
    <row r="77" spans="21:26" x14ac:dyDescent="0.2">
      <c r="U77" s="30"/>
      <c r="X77" s="30"/>
      <c r="Y77" s="30"/>
      <c r="Z77" s="29"/>
    </row>
    <row r="78" spans="21:26" x14ac:dyDescent="0.2">
      <c r="U78" s="30"/>
      <c r="X78" s="30"/>
      <c r="Y78" s="30"/>
      <c r="Z78" s="29"/>
    </row>
    <row r="79" spans="21:26" x14ac:dyDescent="0.2">
      <c r="U79" s="30"/>
      <c r="X79" s="30"/>
      <c r="Y79" s="30"/>
      <c r="Z79" s="29"/>
    </row>
    <row r="80" spans="21:26" x14ac:dyDescent="0.2">
      <c r="U80" s="30"/>
      <c r="X80" s="30"/>
      <c r="Y80" s="30"/>
      <c r="Z80" s="29"/>
    </row>
    <row r="81" spans="21:26" x14ac:dyDescent="0.2">
      <c r="U81" s="30"/>
      <c r="X81" s="30"/>
      <c r="Y81" s="30"/>
      <c r="Z81" s="29"/>
    </row>
    <row r="82" spans="21:26" x14ac:dyDescent="0.2">
      <c r="U82" s="30"/>
      <c r="X82" s="30"/>
      <c r="Y82" s="30"/>
      <c r="Z82" s="29"/>
    </row>
    <row r="83" spans="21:26" x14ac:dyDescent="0.2">
      <c r="U83" s="30"/>
      <c r="X83" s="30"/>
      <c r="Y83" s="30"/>
      <c r="Z83" s="29"/>
    </row>
    <row r="84" spans="21:26" x14ac:dyDescent="0.2">
      <c r="Z84" s="29"/>
    </row>
    <row r="85" spans="21:26" x14ac:dyDescent="0.2">
      <c r="Z85" s="29"/>
    </row>
    <row r="86" spans="21:26" x14ac:dyDescent="0.2">
      <c r="Z86" s="29"/>
    </row>
    <row r="87" spans="21:26" x14ac:dyDescent="0.2">
      <c r="Z87" s="29"/>
    </row>
    <row r="88" spans="21:26" x14ac:dyDescent="0.2">
      <c r="Z88" s="29"/>
    </row>
    <row r="89" spans="21:26" x14ac:dyDescent="0.2">
      <c r="Z89" s="29"/>
    </row>
    <row r="90" spans="21:26" x14ac:dyDescent="0.2">
      <c r="Z90" s="29"/>
    </row>
    <row r="91" spans="21:26" x14ac:dyDescent="0.2">
      <c r="Z91" s="29"/>
    </row>
    <row r="92" spans="21:26" x14ac:dyDescent="0.2">
      <c r="Z92" s="29"/>
    </row>
    <row r="93" spans="21:26" x14ac:dyDescent="0.2">
      <c r="Z93" s="29"/>
    </row>
    <row r="94" spans="21:26" x14ac:dyDescent="0.2">
      <c r="Z94" s="29"/>
    </row>
    <row r="95" spans="21:26" x14ac:dyDescent="0.2">
      <c r="Z95" s="29"/>
    </row>
    <row r="96" spans="21:26" x14ac:dyDescent="0.2">
      <c r="Z96" s="29"/>
    </row>
    <row r="97" spans="26:26" x14ac:dyDescent="0.2">
      <c r="Z97" s="29"/>
    </row>
    <row r="98" spans="26:26" x14ac:dyDescent="0.2">
      <c r="Z98" s="29"/>
    </row>
    <row r="99" spans="26:26" x14ac:dyDescent="0.2">
      <c r="Z99" s="29"/>
    </row>
    <row r="100" spans="26:26" x14ac:dyDescent="0.2">
      <c r="Z100" s="29"/>
    </row>
    <row r="101" spans="26:26" x14ac:dyDescent="0.2">
      <c r="Z101" s="29"/>
    </row>
    <row r="102" spans="26:26" x14ac:dyDescent="0.2">
      <c r="Z102" s="29"/>
    </row>
    <row r="103" spans="26:26" x14ac:dyDescent="0.2">
      <c r="Z103" s="29"/>
    </row>
    <row r="104" spans="26:26" x14ac:dyDescent="0.2">
      <c r="Z104" s="29"/>
    </row>
    <row r="105" spans="26:26" x14ac:dyDescent="0.2">
      <c r="Z105" s="29"/>
    </row>
    <row r="106" spans="26:26" x14ac:dyDescent="0.2">
      <c r="Z106" s="29"/>
    </row>
    <row r="107" spans="26:26" x14ac:dyDescent="0.2">
      <c r="Z107" s="29"/>
    </row>
    <row r="108" spans="26:26" x14ac:dyDescent="0.2">
      <c r="Z108" s="29"/>
    </row>
    <row r="109" spans="26:26" x14ac:dyDescent="0.2">
      <c r="Z109" s="29"/>
    </row>
    <row r="110" spans="26:26" x14ac:dyDescent="0.2">
      <c r="Z110" s="29"/>
    </row>
    <row r="111" spans="26:26" x14ac:dyDescent="0.2">
      <c r="Z111" s="29"/>
    </row>
    <row r="112" spans="26:26" x14ac:dyDescent="0.2">
      <c r="Z112" s="29"/>
    </row>
    <row r="113" spans="26:26" x14ac:dyDescent="0.2">
      <c r="Z113" s="29"/>
    </row>
    <row r="114" spans="26:26" x14ac:dyDescent="0.2">
      <c r="Z114" s="29"/>
    </row>
    <row r="115" spans="26:26" x14ac:dyDescent="0.2">
      <c r="Z115" s="29"/>
    </row>
    <row r="116" spans="26:26" x14ac:dyDescent="0.2">
      <c r="Z116" s="29"/>
    </row>
    <row r="117" spans="26:26" x14ac:dyDescent="0.2">
      <c r="Z117" s="29"/>
    </row>
    <row r="118" spans="26:26" x14ac:dyDescent="0.2">
      <c r="Z118" s="29"/>
    </row>
    <row r="119" spans="26:26" x14ac:dyDescent="0.2">
      <c r="Z119" s="29"/>
    </row>
    <row r="120" spans="26:26" x14ac:dyDescent="0.2">
      <c r="Z120" s="29"/>
    </row>
    <row r="121" spans="26:26" x14ac:dyDescent="0.2">
      <c r="Z121" s="29"/>
    </row>
    <row r="122" spans="26:26" x14ac:dyDescent="0.2">
      <c r="Z122" s="29"/>
    </row>
    <row r="123" spans="26:26" x14ac:dyDescent="0.2">
      <c r="Z123" s="29"/>
    </row>
    <row r="124" spans="26:26" x14ac:dyDescent="0.2">
      <c r="Z124" s="29"/>
    </row>
    <row r="125" spans="26:26" x14ac:dyDescent="0.2">
      <c r="Z125" s="29"/>
    </row>
    <row r="126" spans="26:26" x14ac:dyDescent="0.2">
      <c r="Z126" s="29"/>
    </row>
    <row r="127" spans="26:26" x14ac:dyDescent="0.2">
      <c r="Z127" s="29"/>
    </row>
    <row r="128" spans="26:26" x14ac:dyDescent="0.2">
      <c r="Z128" s="29"/>
    </row>
    <row r="129" spans="26:26" x14ac:dyDescent="0.2">
      <c r="Z129" s="29"/>
    </row>
    <row r="130" spans="26:26" x14ac:dyDescent="0.2">
      <c r="Z130" s="29"/>
    </row>
    <row r="131" spans="26:26" x14ac:dyDescent="0.2">
      <c r="Z131" s="29"/>
    </row>
    <row r="132" spans="26:26" x14ac:dyDescent="0.2">
      <c r="Z132" s="29"/>
    </row>
    <row r="133" spans="26:26" x14ac:dyDescent="0.2">
      <c r="Z133" s="29"/>
    </row>
    <row r="134" spans="26:26" x14ac:dyDescent="0.2">
      <c r="Z134" s="29"/>
    </row>
    <row r="135" spans="26:26" x14ac:dyDescent="0.2">
      <c r="Z135" s="29"/>
    </row>
    <row r="136" spans="26:26" x14ac:dyDescent="0.2">
      <c r="Z136" s="29"/>
    </row>
    <row r="137" spans="26:26" x14ac:dyDescent="0.2">
      <c r="Z137" s="29"/>
    </row>
    <row r="138" spans="26:26" x14ac:dyDescent="0.2">
      <c r="Z138" s="29"/>
    </row>
    <row r="139" spans="26:26" x14ac:dyDescent="0.2">
      <c r="Z139" s="29"/>
    </row>
    <row r="140" spans="26:26" x14ac:dyDescent="0.2">
      <c r="Z140" s="29"/>
    </row>
    <row r="141" spans="26:26" x14ac:dyDescent="0.2">
      <c r="Z141" s="29"/>
    </row>
    <row r="142" spans="26:26" x14ac:dyDescent="0.2">
      <c r="Z142" s="29"/>
    </row>
    <row r="143" spans="26:26" x14ac:dyDescent="0.2">
      <c r="Z143" s="29"/>
    </row>
    <row r="144" spans="26:26" x14ac:dyDescent="0.2">
      <c r="Z144" s="29"/>
    </row>
    <row r="145" spans="26:26" x14ac:dyDescent="0.2">
      <c r="Z145" s="29"/>
    </row>
    <row r="146" spans="26:26" x14ac:dyDescent="0.2">
      <c r="Z146" s="29"/>
    </row>
    <row r="147" spans="26:26" x14ac:dyDescent="0.2">
      <c r="Z147" s="29"/>
    </row>
    <row r="148" spans="26:26" x14ac:dyDescent="0.2">
      <c r="Z148" s="29"/>
    </row>
    <row r="149" spans="26:26" x14ac:dyDescent="0.2">
      <c r="Z149" s="29"/>
    </row>
    <row r="150" spans="26:26" x14ac:dyDescent="0.2">
      <c r="Z150" s="29"/>
    </row>
    <row r="151" spans="26:26" x14ac:dyDescent="0.2">
      <c r="Z151" s="29"/>
    </row>
    <row r="152" spans="26:26" x14ac:dyDescent="0.2">
      <c r="Z152" s="29"/>
    </row>
    <row r="153" spans="26:26" x14ac:dyDescent="0.2">
      <c r="Z153" s="29"/>
    </row>
    <row r="154" spans="26:26" x14ac:dyDescent="0.2">
      <c r="Z154" s="29"/>
    </row>
    <row r="155" spans="26:26" x14ac:dyDescent="0.2">
      <c r="Z155" s="29"/>
    </row>
    <row r="156" spans="26:26" x14ac:dyDescent="0.2">
      <c r="Z156" s="29"/>
    </row>
    <row r="157" spans="26:26" x14ac:dyDescent="0.2">
      <c r="Z157" s="29"/>
    </row>
    <row r="158" spans="26:26" x14ac:dyDescent="0.2">
      <c r="Z158" s="29"/>
    </row>
    <row r="159" spans="26:26" x14ac:dyDescent="0.2">
      <c r="Z159" s="29"/>
    </row>
    <row r="160" spans="26:26" x14ac:dyDescent="0.2">
      <c r="Z160" s="29"/>
    </row>
    <row r="161" spans="26:26" x14ac:dyDescent="0.2">
      <c r="Z161" s="29"/>
    </row>
    <row r="162" spans="26:26" x14ac:dyDescent="0.2">
      <c r="Z162" s="29"/>
    </row>
    <row r="163" spans="26:26" x14ac:dyDescent="0.2">
      <c r="Z163" s="29"/>
    </row>
    <row r="164" spans="26:26" x14ac:dyDescent="0.2">
      <c r="Z164" s="29"/>
    </row>
    <row r="165" spans="26:26" x14ac:dyDescent="0.2">
      <c r="Z165" s="29"/>
    </row>
    <row r="166" spans="26:26" x14ac:dyDescent="0.2">
      <c r="Z166" s="29"/>
    </row>
    <row r="167" spans="26:26" x14ac:dyDescent="0.2">
      <c r="Z167" s="29"/>
    </row>
    <row r="168" spans="26:26" x14ac:dyDescent="0.2">
      <c r="Z168" s="29"/>
    </row>
    <row r="169" spans="26:26" x14ac:dyDescent="0.2">
      <c r="Z169" s="29"/>
    </row>
    <row r="170" spans="26:26" x14ac:dyDescent="0.2">
      <c r="Z170" s="29"/>
    </row>
    <row r="171" spans="26:26" x14ac:dyDescent="0.2">
      <c r="Z171" s="29"/>
    </row>
    <row r="172" spans="26:26" x14ac:dyDescent="0.2">
      <c r="Z172" s="29"/>
    </row>
    <row r="173" spans="26:26" x14ac:dyDescent="0.2">
      <c r="Z173" s="29"/>
    </row>
    <row r="174" spans="26:26" x14ac:dyDescent="0.2">
      <c r="Z174" s="29"/>
    </row>
    <row r="175" spans="26:26" x14ac:dyDescent="0.2">
      <c r="Z175" s="29"/>
    </row>
    <row r="176" spans="26:26" x14ac:dyDescent="0.2">
      <c r="Z176" s="29"/>
    </row>
    <row r="177" spans="26:26" x14ac:dyDescent="0.2">
      <c r="Z177" s="29"/>
    </row>
    <row r="178" spans="26:26" x14ac:dyDescent="0.2">
      <c r="Z178" s="29"/>
    </row>
    <row r="179" spans="26:26" x14ac:dyDescent="0.2">
      <c r="Z179" s="29"/>
    </row>
    <row r="180" spans="26:26" x14ac:dyDescent="0.2">
      <c r="Z180" s="29"/>
    </row>
    <row r="181" spans="26:26" x14ac:dyDescent="0.2">
      <c r="Z181" s="29"/>
    </row>
    <row r="182" spans="26:26" x14ac:dyDescent="0.2">
      <c r="Z182" s="29"/>
    </row>
    <row r="183" spans="26:26" x14ac:dyDescent="0.2">
      <c r="Z183" s="29"/>
    </row>
    <row r="184" spans="26:26" x14ac:dyDescent="0.2">
      <c r="Z184" s="29"/>
    </row>
    <row r="185" spans="26:26" x14ac:dyDescent="0.2">
      <c r="Z185" s="29"/>
    </row>
    <row r="186" spans="26:26" x14ac:dyDescent="0.2">
      <c r="Z186" s="29"/>
    </row>
    <row r="187" spans="26:26" x14ac:dyDescent="0.2">
      <c r="Z187" s="29"/>
    </row>
    <row r="188" spans="26:26" x14ac:dyDescent="0.2">
      <c r="Z188" s="29"/>
    </row>
    <row r="189" spans="26:26" x14ac:dyDescent="0.2">
      <c r="Z189" s="29"/>
    </row>
    <row r="190" spans="26:26" x14ac:dyDescent="0.2">
      <c r="Z190" s="29"/>
    </row>
    <row r="191" spans="26:26" x14ac:dyDescent="0.2">
      <c r="Z191" s="29"/>
    </row>
    <row r="192" spans="26:26" x14ac:dyDescent="0.2">
      <c r="Z192" s="29"/>
    </row>
    <row r="193" spans="26:26" x14ac:dyDescent="0.2">
      <c r="Z193" s="29"/>
    </row>
    <row r="194" spans="26:26" x14ac:dyDescent="0.2">
      <c r="Z194" s="29"/>
    </row>
    <row r="195" spans="26:26" x14ac:dyDescent="0.2">
      <c r="Z195" s="29"/>
    </row>
    <row r="196" spans="26:26" x14ac:dyDescent="0.2">
      <c r="Z196" s="29"/>
    </row>
    <row r="197" spans="26:26" x14ac:dyDescent="0.2">
      <c r="Z197" s="29"/>
    </row>
    <row r="198" spans="26:26" x14ac:dyDescent="0.2">
      <c r="Z198" s="29"/>
    </row>
    <row r="199" spans="26:26" x14ac:dyDescent="0.2">
      <c r="Z199" s="29"/>
    </row>
    <row r="200" spans="26:26" x14ac:dyDescent="0.2">
      <c r="Z200" s="29"/>
    </row>
    <row r="201" spans="26:26" x14ac:dyDescent="0.2">
      <c r="Z201" s="29"/>
    </row>
    <row r="202" spans="26:26" x14ac:dyDescent="0.2">
      <c r="Z202" s="29"/>
    </row>
    <row r="203" spans="26:26" x14ac:dyDescent="0.2">
      <c r="Z203" s="29"/>
    </row>
    <row r="204" spans="26:26" x14ac:dyDescent="0.2">
      <c r="Z204" s="29"/>
    </row>
    <row r="205" spans="26:26" x14ac:dyDescent="0.2">
      <c r="Z205" s="29"/>
    </row>
    <row r="206" spans="26:26" x14ac:dyDescent="0.2">
      <c r="Z206" s="29"/>
    </row>
    <row r="207" spans="26:26" x14ac:dyDescent="0.2">
      <c r="Z207" s="29"/>
    </row>
    <row r="208" spans="26:26" x14ac:dyDescent="0.2">
      <c r="Z208" s="29"/>
    </row>
    <row r="209" spans="26:26" x14ac:dyDescent="0.2">
      <c r="Z209" s="29"/>
    </row>
    <row r="210" spans="26:26" x14ac:dyDescent="0.2">
      <c r="Z210" s="29"/>
    </row>
    <row r="211" spans="26:26" x14ac:dyDescent="0.2">
      <c r="Z211" s="29"/>
    </row>
    <row r="212" spans="26:26" x14ac:dyDescent="0.2">
      <c r="Z212" s="29"/>
    </row>
    <row r="213" spans="26:26" x14ac:dyDescent="0.2">
      <c r="Z213" s="29"/>
    </row>
    <row r="214" spans="26:26" x14ac:dyDescent="0.2">
      <c r="Z214" s="29"/>
    </row>
    <row r="215" spans="26:26" x14ac:dyDescent="0.2">
      <c r="Z215" s="29"/>
    </row>
    <row r="216" spans="26:26" x14ac:dyDescent="0.2">
      <c r="Z216" s="29"/>
    </row>
    <row r="217" spans="26:26" x14ac:dyDescent="0.2">
      <c r="Z217" s="29"/>
    </row>
    <row r="218" spans="26:26" x14ac:dyDescent="0.2">
      <c r="Z218" s="29"/>
    </row>
    <row r="219" spans="26:26" x14ac:dyDescent="0.2">
      <c r="Z219" s="29"/>
    </row>
    <row r="220" spans="26:26" x14ac:dyDescent="0.2">
      <c r="Z220" s="29"/>
    </row>
    <row r="221" spans="26:26" x14ac:dyDescent="0.2">
      <c r="Z221" s="29"/>
    </row>
    <row r="222" spans="26:26" x14ac:dyDescent="0.2">
      <c r="Z222" s="29"/>
    </row>
    <row r="223" spans="26:26" x14ac:dyDescent="0.2">
      <c r="Z223" s="29"/>
    </row>
    <row r="224" spans="26:26" x14ac:dyDescent="0.2">
      <c r="Z224" s="29"/>
    </row>
    <row r="225" spans="26:26" x14ac:dyDescent="0.2">
      <c r="Z225" s="29"/>
    </row>
    <row r="226" spans="26:26" x14ac:dyDescent="0.2">
      <c r="Z226" s="29"/>
    </row>
    <row r="227" spans="26:26" x14ac:dyDescent="0.2">
      <c r="Z227" s="29"/>
    </row>
    <row r="228" spans="26:26" x14ac:dyDescent="0.2">
      <c r="Z228" s="29"/>
    </row>
    <row r="229" spans="26:26" x14ac:dyDescent="0.2">
      <c r="Z229" s="29"/>
    </row>
    <row r="230" spans="26:26" x14ac:dyDescent="0.2">
      <c r="Z230" s="29"/>
    </row>
    <row r="231" spans="26:26" x14ac:dyDescent="0.2">
      <c r="Z231" s="29"/>
    </row>
    <row r="232" spans="26:26" x14ac:dyDescent="0.2">
      <c r="Z232" s="29"/>
    </row>
    <row r="233" spans="26:26" x14ac:dyDescent="0.2">
      <c r="Z233" s="29"/>
    </row>
    <row r="234" spans="26:26" x14ac:dyDescent="0.2">
      <c r="Z234" s="29"/>
    </row>
    <row r="235" spans="26:26" x14ac:dyDescent="0.2">
      <c r="Z235" s="29"/>
    </row>
    <row r="236" spans="26:26" x14ac:dyDescent="0.2">
      <c r="Z236" s="29"/>
    </row>
    <row r="237" spans="26:26" x14ac:dyDescent="0.2">
      <c r="Z237" s="29"/>
    </row>
    <row r="238" spans="26:26" x14ac:dyDescent="0.2">
      <c r="Z238" s="29"/>
    </row>
    <row r="239" spans="26:26" x14ac:dyDescent="0.2">
      <c r="Z239" s="29"/>
    </row>
    <row r="240" spans="26:26" x14ac:dyDescent="0.2">
      <c r="Z240" s="29"/>
    </row>
    <row r="241" spans="26:26" x14ac:dyDescent="0.2">
      <c r="Z241" s="29"/>
    </row>
    <row r="242" spans="26:26" x14ac:dyDescent="0.2">
      <c r="Z242" s="29"/>
    </row>
    <row r="243" spans="26:26" x14ac:dyDescent="0.2">
      <c r="Z243" s="29"/>
    </row>
    <row r="244" spans="26:26" x14ac:dyDescent="0.2">
      <c r="Z244" s="29"/>
    </row>
    <row r="245" spans="26:26" x14ac:dyDescent="0.2">
      <c r="Z245" s="29"/>
    </row>
    <row r="246" spans="26:26" x14ac:dyDescent="0.2">
      <c r="Z246" s="29"/>
    </row>
    <row r="247" spans="26:26" x14ac:dyDescent="0.2">
      <c r="Z247" s="29"/>
    </row>
    <row r="248" spans="26:26" x14ac:dyDescent="0.2">
      <c r="Z248" s="29"/>
    </row>
    <row r="249" spans="26:26" x14ac:dyDescent="0.2">
      <c r="Z249" s="29"/>
    </row>
    <row r="250" spans="26:26" x14ac:dyDescent="0.2">
      <c r="Z250" s="29"/>
    </row>
    <row r="251" spans="26:26" x14ac:dyDescent="0.2">
      <c r="Z251" s="29"/>
    </row>
    <row r="252" spans="26:26" x14ac:dyDescent="0.2">
      <c r="Z252" s="29"/>
    </row>
    <row r="253" spans="26:26" x14ac:dyDescent="0.2">
      <c r="Z253" s="29"/>
    </row>
    <row r="254" spans="26:26" x14ac:dyDescent="0.2">
      <c r="Z254" s="29"/>
    </row>
    <row r="255" spans="26:26" x14ac:dyDescent="0.2">
      <c r="Z255" s="29"/>
    </row>
    <row r="256" spans="26:26" x14ac:dyDescent="0.2">
      <c r="Z256" s="29"/>
    </row>
    <row r="257" spans="26:26" x14ac:dyDescent="0.2">
      <c r="Z257" s="29"/>
    </row>
    <row r="258" spans="26:26" x14ac:dyDescent="0.2">
      <c r="Z258" s="29"/>
    </row>
    <row r="259" spans="26:26" x14ac:dyDescent="0.2">
      <c r="Z259" s="29"/>
    </row>
    <row r="260" spans="26:26" x14ac:dyDescent="0.2">
      <c r="Z260" s="29"/>
    </row>
    <row r="261" spans="26:26" x14ac:dyDescent="0.2">
      <c r="Z261" s="29"/>
    </row>
    <row r="262" spans="26:26" x14ac:dyDescent="0.2">
      <c r="Z262" s="29"/>
    </row>
    <row r="263" spans="26:26" x14ac:dyDescent="0.2">
      <c r="Z263" s="29"/>
    </row>
    <row r="264" spans="26:26" x14ac:dyDescent="0.2">
      <c r="Z264" s="29"/>
    </row>
    <row r="265" spans="26:26" x14ac:dyDescent="0.2">
      <c r="Z265" s="29"/>
    </row>
    <row r="266" spans="26:26" x14ac:dyDescent="0.2">
      <c r="Z266" s="29"/>
    </row>
    <row r="267" spans="26:26" x14ac:dyDescent="0.2">
      <c r="Z267" s="29"/>
    </row>
    <row r="268" spans="26:26" x14ac:dyDescent="0.2">
      <c r="Z268" s="29"/>
    </row>
    <row r="269" spans="26:26" x14ac:dyDescent="0.2">
      <c r="Z269" s="29"/>
    </row>
    <row r="270" spans="26:26" x14ac:dyDescent="0.2">
      <c r="Z270" s="29"/>
    </row>
    <row r="271" spans="26:26" x14ac:dyDescent="0.2">
      <c r="Z271" s="29"/>
    </row>
    <row r="272" spans="26:26" x14ac:dyDescent="0.2">
      <c r="Z272" s="29"/>
    </row>
    <row r="273" spans="26:26" x14ac:dyDescent="0.2">
      <c r="Z273" s="29"/>
    </row>
    <row r="274" spans="26:26" x14ac:dyDescent="0.2">
      <c r="Z274" s="29"/>
    </row>
    <row r="275" spans="26:26" x14ac:dyDescent="0.2">
      <c r="Z275" s="29"/>
    </row>
    <row r="276" spans="26:26" x14ac:dyDescent="0.2">
      <c r="Z276" s="29"/>
    </row>
    <row r="277" spans="26:26" x14ac:dyDescent="0.2">
      <c r="Z277" s="29"/>
    </row>
    <row r="278" spans="26:26" x14ac:dyDescent="0.2">
      <c r="Z278" s="29"/>
    </row>
    <row r="279" spans="26:26" x14ac:dyDescent="0.2">
      <c r="Z279" s="29"/>
    </row>
    <row r="280" spans="26:26" x14ac:dyDescent="0.2">
      <c r="Z280" s="29"/>
    </row>
    <row r="281" spans="26:26" x14ac:dyDescent="0.2">
      <c r="Z281" s="29"/>
    </row>
    <row r="282" spans="26:26" x14ac:dyDescent="0.2">
      <c r="Z282" s="29"/>
    </row>
    <row r="283" spans="26:26" x14ac:dyDescent="0.2">
      <c r="Z283" s="29"/>
    </row>
    <row r="284" spans="26:26" x14ac:dyDescent="0.2">
      <c r="Z284" s="29"/>
    </row>
    <row r="285" spans="26:26" x14ac:dyDescent="0.2">
      <c r="Z285" s="29"/>
    </row>
    <row r="286" spans="26:26" x14ac:dyDescent="0.2">
      <c r="Z286" s="29"/>
    </row>
    <row r="287" spans="26:26" x14ac:dyDescent="0.2">
      <c r="Z287" s="29"/>
    </row>
    <row r="288" spans="26:26" x14ac:dyDescent="0.2">
      <c r="Z288" s="29"/>
    </row>
    <row r="289" spans="26:26" x14ac:dyDescent="0.2">
      <c r="Z289" s="29"/>
    </row>
    <row r="290" spans="26:26" x14ac:dyDescent="0.2">
      <c r="Z290" s="29"/>
    </row>
    <row r="291" spans="26:26" x14ac:dyDescent="0.2">
      <c r="Z291" s="29"/>
    </row>
    <row r="292" spans="26:26" x14ac:dyDescent="0.2">
      <c r="Z292" s="29"/>
    </row>
    <row r="293" spans="26:26" x14ac:dyDescent="0.2">
      <c r="Z293" s="29"/>
    </row>
    <row r="294" spans="26:26" x14ac:dyDescent="0.2">
      <c r="Z294" s="29"/>
    </row>
    <row r="295" spans="26:26" x14ac:dyDescent="0.2">
      <c r="Z295" s="29"/>
    </row>
    <row r="296" spans="26:26" x14ac:dyDescent="0.2">
      <c r="Z296" s="29"/>
    </row>
    <row r="297" spans="26:26" x14ac:dyDescent="0.2">
      <c r="Z297" s="29"/>
    </row>
    <row r="298" spans="26:26" x14ac:dyDescent="0.2">
      <c r="Z298" s="29"/>
    </row>
    <row r="299" spans="26:26" x14ac:dyDescent="0.2">
      <c r="Z299" s="29"/>
    </row>
    <row r="300" spans="26:26" x14ac:dyDescent="0.2">
      <c r="Z300" s="29"/>
    </row>
    <row r="301" spans="26:26" x14ac:dyDescent="0.2">
      <c r="Z301" s="29"/>
    </row>
    <row r="302" spans="26:26" x14ac:dyDescent="0.2">
      <c r="Z302" s="29"/>
    </row>
    <row r="303" spans="26:26" x14ac:dyDescent="0.2">
      <c r="Z303" s="29"/>
    </row>
    <row r="304" spans="26:26" x14ac:dyDescent="0.2">
      <c r="Z304" s="29"/>
    </row>
    <row r="305" spans="26:26" x14ac:dyDescent="0.2">
      <c r="Z305" s="29"/>
    </row>
    <row r="306" spans="26:26" x14ac:dyDescent="0.2">
      <c r="Z306" s="29"/>
    </row>
    <row r="307" spans="26:26" x14ac:dyDescent="0.2">
      <c r="Z307" s="29"/>
    </row>
    <row r="308" spans="26:26" x14ac:dyDescent="0.2">
      <c r="Z308" s="29"/>
    </row>
    <row r="309" spans="26:26" x14ac:dyDescent="0.2">
      <c r="Z309" s="29"/>
    </row>
    <row r="310" spans="26:26" x14ac:dyDescent="0.2">
      <c r="Z310" s="29"/>
    </row>
    <row r="311" spans="26:26" x14ac:dyDescent="0.2">
      <c r="Z311" s="29"/>
    </row>
    <row r="312" spans="26:26" x14ac:dyDescent="0.2">
      <c r="Z312" s="29"/>
    </row>
    <row r="313" spans="26:26" x14ac:dyDescent="0.2">
      <c r="Z313" s="29"/>
    </row>
    <row r="314" spans="26:26" x14ac:dyDescent="0.2">
      <c r="Z314" s="29"/>
    </row>
    <row r="315" spans="26:26" x14ac:dyDescent="0.2">
      <c r="Z315" s="29"/>
    </row>
    <row r="316" spans="26:26" x14ac:dyDescent="0.2">
      <c r="Z316" s="29"/>
    </row>
    <row r="317" spans="26:26" x14ac:dyDescent="0.2">
      <c r="Z317" s="29"/>
    </row>
    <row r="318" spans="26:26" x14ac:dyDescent="0.2">
      <c r="Z318" s="29"/>
    </row>
    <row r="319" spans="26:26" x14ac:dyDescent="0.2">
      <c r="Z319" s="29"/>
    </row>
    <row r="320" spans="26:26" x14ac:dyDescent="0.2">
      <c r="Z320" s="29"/>
    </row>
    <row r="321" spans="26:26" x14ac:dyDescent="0.2">
      <c r="Z321" s="29"/>
    </row>
    <row r="322" spans="26:26" x14ac:dyDescent="0.2">
      <c r="Z322" s="29"/>
    </row>
    <row r="323" spans="26:26" x14ac:dyDescent="0.2">
      <c r="Z323" s="29"/>
    </row>
    <row r="324" spans="26:26" x14ac:dyDescent="0.2">
      <c r="Z324" s="29"/>
    </row>
    <row r="325" spans="26:26" x14ac:dyDescent="0.2">
      <c r="Z325" s="29"/>
    </row>
    <row r="326" spans="26:26" x14ac:dyDescent="0.2">
      <c r="Z326" s="29"/>
    </row>
    <row r="327" spans="26:26" x14ac:dyDescent="0.2">
      <c r="Z327" s="29"/>
    </row>
    <row r="328" spans="26:26" x14ac:dyDescent="0.2">
      <c r="Z328" s="29"/>
    </row>
    <row r="329" spans="26:26" x14ac:dyDescent="0.2">
      <c r="Z329" s="29"/>
    </row>
    <row r="330" spans="26:26" x14ac:dyDescent="0.2">
      <c r="Z330" s="29"/>
    </row>
    <row r="331" spans="26:26" x14ac:dyDescent="0.2">
      <c r="Z331" s="29"/>
    </row>
    <row r="332" spans="26:26" x14ac:dyDescent="0.2">
      <c r="Z332" s="29"/>
    </row>
    <row r="333" spans="26:26" x14ac:dyDescent="0.2">
      <c r="Z333" s="29"/>
    </row>
    <row r="334" spans="26:26" x14ac:dyDescent="0.2">
      <c r="Z334" s="29"/>
    </row>
    <row r="335" spans="26:26" x14ac:dyDescent="0.2">
      <c r="Z335" s="29"/>
    </row>
    <row r="336" spans="26:26" x14ac:dyDescent="0.2">
      <c r="Z336" s="29"/>
    </row>
    <row r="337" spans="26:26" x14ac:dyDescent="0.2">
      <c r="Z337" s="29"/>
    </row>
    <row r="338" spans="26:26" x14ac:dyDescent="0.2">
      <c r="Z338" s="29"/>
    </row>
    <row r="339" spans="26:26" x14ac:dyDescent="0.2">
      <c r="Z339" s="29"/>
    </row>
    <row r="340" spans="26:26" x14ac:dyDescent="0.2">
      <c r="Z340" s="29"/>
    </row>
    <row r="341" spans="26:26" x14ac:dyDescent="0.2">
      <c r="Z341" s="29"/>
    </row>
    <row r="342" spans="26:26" x14ac:dyDescent="0.2">
      <c r="Z342" s="29"/>
    </row>
    <row r="343" spans="26:26" x14ac:dyDescent="0.2">
      <c r="Z343" s="29"/>
    </row>
    <row r="344" spans="26:26" x14ac:dyDescent="0.2">
      <c r="Z344" s="29"/>
    </row>
    <row r="345" spans="26:26" x14ac:dyDescent="0.2">
      <c r="Z345" s="29"/>
    </row>
    <row r="346" spans="26:26" x14ac:dyDescent="0.2">
      <c r="Z346" s="29"/>
    </row>
    <row r="347" spans="26:26" x14ac:dyDescent="0.2">
      <c r="Z347" s="29"/>
    </row>
    <row r="348" spans="26:26" x14ac:dyDescent="0.2">
      <c r="Z348" s="29"/>
    </row>
    <row r="349" spans="26:26" x14ac:dyDescent="0.2">
      <c r="Z349" s="29"/>
    </row>
    <row r="350" spans="26:26" x14ac:dyDescent="0.2">
      <c r="Z350" s="29"/>
    </row>
    <row r="351" spans="26:26" x14ac:dyDescent="0.2">
      <c r="Z351" s="29"/>
    </row>
    <row r="352" spans="26:26" x14ac:dyDescent="0.2">
      <c r="Z352" s="29"/>
    </row>
    <row r="353" spans="26:26" x14ac:dyDescent="0.2">
      <c r="Z353" s="29"/>
    </row>
    <row r="354" spans="26:26" x14ac:dyDescent="0.2">
      <c r="Z354" s="29"/>
    </row>
    <row r="355" spans="26:26" x14ac:dyDescent="0.2">
      <c r="Z355" s="29"/>
    </row>
    <row r="356" spans="26:26" x14ac:dyDescent="0.2">
      <c r="Z356" s="29"/>
    </row>
    <row r="357" spans="26:26" x14ac:dyDescent="0.2">
      <c r="Z357" s="29"/>
    </row>
    <row r="358" spans="26:26" x14ac:dyDescent="0.2">
      <c r="Z358" s="29"/>
    </row>
    <row r="359" spans="26:26" x14ac:dyDescent="0.2">
      <c r="Z359" s="29"/>
    </row>
    <row r="360" spans="26:26" x14ac:dyDescent="0.2">
      <c r="Z360" s="29"/>
    </row>
    <row r="361" spans="26:26" x14ac:dyDescent="0.2">
      <c r="Z361" s="29"/>
    </row>
    <row r="362" spans="26:26" x14ac:dyDescent="0.2">
      <c r="Z362" s="29"/>
    </row>
    <row r="363" spans="26:26" x14ac:dyDescent="0.2">
      <c r="Z363" s="29"/>
    </row>
    <row r="364" spans="26:26" x14ac:dyDescent="0.2">
      <c r="Z364" s="29"/>
    </row>
    <row r="365" spans="26:26" x14ac:dyDescent="0.2">
      <c r="Z365" s="29"/>
    </row>
    <row r="366" spans="26:26" x14ac:dyDescent="0.2">
      <c r="Z366" s="29"/>
    </row>
    <row r="367" spans="26:26" x14ac:dyDescent="0.2">
      <c r="Z367" s="29"/>
    </row>
    <row r="368" spans="26:26" x14ac:dyDescent="0.2">
      <c r="Z368" s="29"/>
    </row>
    <row r="369" spans="26:26" x14ac:dyDescent="0.2">
      <c r="Z369" s="29"/>
    </row>
    <row r="370" spans="26:26" x14ac:dyDescent="0.2">
      <c r="Z370" s="29"/>
    </row>
    <row r="371" spans="26:26" x14ac:dyDescent="0.2">
      <c r="Z371" s="29"/>
    </row>
    <row r="372" spans="26:26" x14ac:dyDescent="0.2">
      <c r="Z372" s="29"/>
    </row>
    <row r="373" spans="26:26" x14ac:dyDescent="0.2">
      <c r="Z373" s="29"/>
    </row>
    <row r="374" spans="26:26" x14ac:dyDescent="0.2">
      <c r="Z374" s="29"/>
    </row>
    <row r="375" spans="26:26" x14ac:dyDescent="0.2">
      <c r="Z375" s="29"/>
    </row>
    <row r="376" spans="26:26" x14ac:dyDescent="0.2">
      <c r="Z376" s="29"/>
    </row>
    <row r="377" spans="26:26" x14ac:dyDescent="0.2">
      <c r="Z377" s="29"/>
    </row>
    <row r="378" spans="26:26" x14ac:dyDescent="0.2">
      <c r="Z378" s="29"/>
    </row>
    <row r="379" spans="26:26" x14ac:dyDescent="0.2">
      <c r="Z379" s="29"/>
    </row>
    <row r="380" spans="26:26" x14ac:dyDescent="0.2">
      <c r="Z380" s="29"/>
    </row>
    <row r="381" spans="26:26" x14ac:dyDescent="0.2">
      <c r="Z381" s="29"/>
    </row>
    <row r="382" spans="26:26" x14ac:dyDescent="0.2">
      <c r="Z382" s="29"/>
    </row>
    <row r="383" spans="26:26" x14ac:dyDescent="0.2">
      <c r="Z383" s="29"/>
    </row>
    <row r="384" spans="26:26" x14ac:dyDescent="0.2">
      <c r="Z384" s="29"/>
    </row>
    <row r="385" spans="26:26" x14ac:dyDescent="0.2">
      <c r="Z385" s="29"/>
    </row>
    <row r="386" spans="26:26" x14ac:dyDescent="0.2">
      <c r="Z386" s="29"/>
    </row>
    <row r="387" spans="26:26" x14ac:dyDescent="0.2">
      <c r="Z387" s="29"/>
    </row>
    <row r="388" spans="26:26" x14ac:dyDescent="0.2">
      <c r="Z388" s="29"/>
    </row>
    <row r="389" spans="26:26" x14ac:dyDescent="0.2">
      <c r="Z389" s="29"/>
    </row>
    <row r="390" spans="26:26" x14ac:dyDescent="0.2">
      <c r="Z390" s="29"/>
    </row>
    <row r="391" spans="26:26" x14ac:dyDescent="0.2">
      <c r="Z391" s="29"/>
    </row>
    <row r="392" spans="26:26" x14ac:dyDescent="0.2">
      <c r="Z392" s="29"/>
    </row>
    <row r="393" spans="26:26" x14ac:dyDescent="0.2">
      <c r="Z393" s="29"/>
    </row>
    <row r="394" spans="26:26" x14ac:dyDescent="0.2">
      <c r="Z394" s="29"/>
    </row>
    <row r="395" spans="26:26" x14ac:dyDescent="0.2">
      <c r="Z395" s="29"/>
    </row>
    <row r="396" spans="26:26" x14ac:dyDescent="0.2">
      <c r="Z396" s="29"/>
    </row>
    <row r="397" spans="26:26" x14ac:dyDescent="0.2">
      <c r="Z397" s="29"/>
    </row>
    <row r="398" spans="26:26" x14ac:dyDescent="0.2">
      <c r="Z398" s="29"/>
    </row>
    <row r="399" spans="26:26" x14ac:dyDescent="0.2">
      <c r="Z399" s="29"/>
    </row>
    <row r="400" spans="26:26" x14ac:dyDescent="0.2">
      <c r="Z400" s="29"/>
    </row>
    <row r="401" spans="26:26" x14ac:dyDescent="0.2">
      <c r="Z401" s="29"/>
    </row>
    <row r="402" spans="26:26" x14ac:dyDescent="0.2">
      <c r="Z402" s="29"/>
    </row>
    <row r="403" spans="26:26" x14ac:dyDescent="0.2">
      <c r="Z403" s="29"/>
    </row>
    <row r="404" spans="26:26" x14ac:dyDescent="0.2">
      <c r="Z404" s="29"/>
    </row>
    <row r="405" spans="26:26" x14ac:dyDescent="0.2">
      <c r="Z405" s="29"/>
    </row>
    <row r="406" spans="26:26" x14ac:dyDescent="0.2">
      <c r="Z406" s="29"/>
    </row>
    <row r="407" spans="26:26" x14ac:dyDescent="0.2">
      <c r="Z407" s="29"/>
    </row>
    <row r="408" spans="26:26" x14ac:dyDescent="0.2">
      <c r="Z408" s="29"/>
    </row>
    <row r="409" spans="26:26" x14ac:dyDescent="0.2">
      <c r="Z409" s="29"/>
    </row>
    <row r="410" spans="26:26" x14ac:dyDescent="0.2">
      <c r="Z410" s="29"/>
    </row>
    <row r="411" spans="26:26" x14ac:dyDescent="0.2">
      <c r="Z411" s="29"/>
    </row>
    <row r="412" spans="26:26" x14ac:dyDescent="0.2">
      <c r="Z412" s="29"/>
    </row>
    <row r="413" spans="26:26" x14ac:dyDescent="0.2">
      <c r="Z413" s="29"/>
    </row>
    <row r="414" spans="26:26" x14ac:dyDescent="0.2">
      <c r="Z414" s="29"/>
    </row>
    <row r="415" spans="26:26" x14ac:dyDescent="0.2">
      <c r="Z415" s="29"/>
    </row>
    <row r="416" spans="26:26" x14ac:dyDescent="0.2">
      <c r="Z416" s="29"/>
    </row>
    <row r="417" spans="26:26" x14ac:dyDescent="0.2">
      <c r="Z417" s="29"/>
    </row>
    <row r="418" spans="26:26" x14ac:dyDescent="0.2">
      <c r="Z418" s="29"/>
    </row>
    <row r="419" spans="26:26" x14ac:dyDescent="0.2">
      <c r="Z419" s="29"/>
    </row>
    <row r="420" spans="26:26" x14ac:dyDescent="0.2">
      <c r="Z420" s="29"/>
    </row>
    <row r="421" spans="26:26" x14ac:dyDescent="0.2">
      <c r="Z421" s="29"/>
    </row>
    <row r="422" spans="26:26" x14ac:dyDescent="0.2">
      <c r="Z422" s="29"/>
    </row>
    <row r="423" spans="26:26" x14ac:dyDescent="0.2">
      <c r="Z423" s="29"/>
    </row>
    <row r="424" spans="26:26" x14ac:dyDescent="0.2">
      <c r="Z424" s="29"/>
    </row>
    <row r="425" spans="26:26" x14ac:dyDescent="0.2">
      <c r="Z425" s="29"/>
    </row>
    <row r="426" spans="26:26" x14ac:dyDescent="0.2">
      <c r="Z426" s="29"/>
    </row>
    <row r="427" spans="26:26" x14ac:dyDescent="0.2">
      <c r="Z427" s="29"/>
    </row>
    <row r="428" spans="26:26" x14ac:dyDescent="0.2">
      <c r="Z428" s="29"/>
    </row>
    <row r="429" spans="26:26" x14ac:dyDescent="0.2">
      <c r="Z429" s="29"/>
    </row>
    <row r="430" spans="26:26" x14ac:dyDescent="0.2">
      <c r="Z430" s="29"/>
    </row>
    <row r="431" spans="26:26" x14ac:dyDescent="0.2">
      <c r="Z431" s="29"/>
    </row>
    <row r="432" spans="26:26" x14ac:dyDescent="0.2">
      <c r="Z432" s="29"/>
    </row>
    <row r="433" spans="26:26" x14ac:dyDescent="0.2">
      <c r="Z433" s="29"/>
    </row>
    <row r="434" spans="26:26" x14ac:dyDescent="0.2">
      <c r="Z434" s="29"/>
    </row>
    <row r="435" spans="26:26" x14ac:dyDescent="0.2">
      <c r="Z435" s="29"/>
    </row>
    <row r="436" spans="26:26" x14ac:dyDescent="0.2">
      <c r="Z436" s="29"/>
    </row>
    <row r="437" spans="26:26" x14ac:dyDescent="0.2">
      <c r="Z437" s="29"/>
    </row>
    <row r="438" spans="26:26" x14ac:dyDescent="0.2">
      <c r="Z438" s="29"/>
    </row>
    <row r="439" spans="26:26" x14ac:dyDescent="0.2">
      <c r="Z439" s="29"/>
    </row>
    <row r="440" spans="26:26" x14ac:dyDescent="0.2">
      <c r="Z440" s="29"/>
    </row>
    <row r="441" spans="26:26" x14ac:dyDescent="0.2">
      <c r="Z441" s="29"/>
    </row>
    <row r="442" spans="26:26" x14ac:dyDescent="0.2">
      <c r="Z442" s="29"/>
    </row>
    <row r="443" spans="26:26" x14ac:dyDescent="0.2">
      <c r="Z443" s="29"/>
    </row>
    <row r="444" spans="26:26" x14ac:dyDescent="0.2">
      <c r="Z444" s="29"/>
    </row>
    <row r="445" spans="26:26" x14ac:dyDescent="0.2">
      <c r="Z445" s="29"/>
    </row>
    <row r="446" spans="26:26" x14ac:dyDescent="0.2">
      <c r="Z446" s="29"/>
    </row>
    <row r="447" spans="26:26" x14ac:dyDescent="0.2">
      <c r="Z447" s="29"/>
    </row>
    <row r="448" spans="26:26" x14ac:dyDescent="0.2">
      <c r="Z448" s="29"/>
    </row>
    <row r="449" spans="26:26" x14ac:dyDescent="0.2">
      <c r="Z449" s="29"/>
    </row>
    <row r="450" spans="26:26" x14ac:dyDescent="0.2">
      <c r="Z450" s="29"/>
    </row>
    <row r="451" spans="26:26" x14ac:dyDescent="0.2">
      <c r="Z451" s="29"/>
    </row>
    <row r="452" spans="26:26" x14ac:dyDescent="0.2">
      <c r="Z452" s="29"/>
    </row>
    <row r="453" spans="26:26" x14ac:dyDescent="0.2">
      <c r="Z453" s="29"/>
    </row>
    <row r="454" spans="26:26" x14ac:dyDescent="0.2">
      <c r="Z454" s="29"/>
    </row>
    <row r="455" spans="26:26" x14ac:dyDescent="0.2">
      <c r="Z455" s="29"/>
    </row>
    <row r="456" spans="26:26" x14ac:dyDescent="0.2">
      <c r="Z456" s="29"/>
    </row>
    <row r="457" spans="26:26" x14ac:dyDescent="0.2">
      <c r="Z457" s="29"/>
    </row>
    <row r="458" spans="26:26" x14ac:dyDescent="0.2">
      <c r="Z458" s="29"/>
    </row>
    <row r="459" spans="26:26" x14ac:dyDescent="0.2">
      <c r="Z459" s="29"/>
    </row>
    <row r="460" spans="26:26" x14ac:dyDescent="0.2">
      <c r="Z460" s="29"/>
    </row>
  </sheetData>
  <sheetProtection algorithmName="SHA-512" hashValue="JGj8i+TrJHAoTUT6T+Ilaf9XoT/l7IleWlqE8UoNvbcFqVu7K1w39mwfuVgzdYjTcynVHH4LYIqHGbNFje/+qQ==" saltValue="rw1JPlldH+etd3RJMpjZ4g==" spinCount="100000" sheet="1" scenarios="1" formatCells="0" formatRows="0" insertRows="0" deleteRows="0" autoFilter="0"/>
  <autoFilter ref="A11:AI11" xr:uid="{00000000-0009-0000-0000-000000000000}"/>
  <mergeCells count="9">
    <mergeCell ref="B3:C3"/>
    <mergeCell ref="B4:C4"/>
    <mergeCell ref="B5:C5"/>
    <mergeCell ref="B1:E1"/>
    <mergeCell ref="Q10:S10"/>
    <mergeCell ref="H10:J10"/>
    <mergeCell ref="K10:M10"/>
    <mergeCell ref="N10:P10"/>
    <mergeCell ref="B6:C6"/>
  </mergeCells>
  <dataValidations count="3">
    <dataValidation type="list" allowBlank="1" showInputMessage="1" showErrorMessage="1" sqref="Z12 Z14:Z460" xr:uid="{00000000-0002-0000-0000-000000000000}">
      <formula1>Event</formula1>
    </dataValidation>
    <dataValidation type="list" allowBlank="1" showInputMessage="1" showErrorMessage="1" sqref="K3" xr:uid="{00000000-0002-0000-0000-000001000000}">
      <formula1>"ENG,FRA,ESP"</formula1>
    </dataValidation>
    <dataValidation type="list" allowBlank="1" showInputMessage="1" showErrorMessage="1" sqref="B3:C3" xr:uid="{A37CF6CC-1982-4882-A043-7A14A41BCED8}">
      <formula1>FlagName</formula1>
    </dataValidation>
  </dataValidations>
  <pageMargins left="0.7" right="0.7" top="0.75" bottom="0.75" header="0.3" footer="0.3"/>
  <pageSetup paperSize="9" orientation="portrait" r:id="rId1"/>
  <ignoredErrors>
    <ignoredError sqref="A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XFD43"/>
  <sheetViews>
    <sheetView zoomScale="85" zoomScaleNormal="85" workbookViewId="0">
      <selection activeCell="C37" sqref="C37"/>
    </sheetView>
  </sheetViews>
  <sheetFormatPr defaultRowHeight="14.25" x14ac:dyDescent="0.2"/>
  <cols>
    <col min="1" max="1" width="9.140625" style="10"/>
    <col min="2" max="2" width="16.7109375" style="10" customWidth="1"/>
    <col min="3" max="3" width="52.28515625" style="10" customWidth="1"/>
    <col min="4" max="4" width="100.140625" style="10" customWidth="1"/>
    <col min="5" max="14" width="10.28515625" style="10" customWidth="1"/>
    <col min="15" max="15" width="16.7109375" style="10" customWidth="1"/>
    <col min="16" max="16382" width="9.140625" style="10"/>
    <col min="16383" max="16383" width="9.140625" style="10" customWidth="1"/>
    <col min="16384" max="16384" width="9.140625" style="10"/>
  </cols>
  <sheetData>
    <row r="1" spans="1:15 16383:16384" x14ac:dyDescent="0.2">
      <c r="B1" s="9"/>
      <c r="C1" s="9"/>
      <c r="D1" s="9"/>
      <c r="E1" s="9"/>
      <c r="F1" s="9"/>
      <c r="G1" s="9"/>
      <c r="H1" s="9"/>
      <c r="I1" s="9"/>
      <c r="J1" s="9"/>
      <c r="K1" s="9"/>
      <c r="L1" s="9"/>
      <c r="M1" s="9"/>
      <c r="N1" s="9"/>
      <c r="O1" s="9"/>
    </row>
    <row r="2" spans="1:15 16383:16384" x14ac:dyDescent="0.2">
      <c r="B2" s="108" t="str">
        <f>VLOOKUP("H1",Trans3Lang,IF(Idiom="ENG",2,IF(Idiom="FRA",3,4)),FALSE)</f>
        <v>Catching Vessel</v>
      </c>
      <c r="C2" s="11" t="str">
        <f t="shared" ref="C2:D9" si="0">VLOOKUP(XFC2,Trans3Lang,IF(Idiom="ENG",2,IF(Idiom="FRA",3,4)),FALSE)</f>
        <v>Vessel name</v>
      </c>
      <c r="D2" s="16" t="str">
        <f t="shared" si="0"/>
        <v xml:space="preserve">Name of the vessel that carried out the catch (optional). </v>
      </c>
      <c r="E2" s="19"/>
      <c r="F2" s="19"/>
      <c r="G2" s="19"/>
      <c r="H2" s="19"/>
      <c r="I2" s="19"/>
      <c r="J2" s="19"/>
      <c r="K2" s="19"/>
      <c r="L2" s="19"/>
      <c r="M2" s="19"/>
      <c r="N2" s="19"/>
      <c r="O2" s="9"/>
      <c r="XFC2" s="10">
        <v>1</v>
      </c>
      <c r="XFD2" s="10" t="s">
        <v>167</v>
      </c>
    </row>
    <row r="3" spans="1:15 16383:16384" x14ac:dyDescent="0.2">
      <c r="B3" s="109"/>
      <c r="C3" s="12" t="str">
        <f t="shared" si="0"/>
        <v>ICCAT BFT Vessel Record number</v>
      </c>
      <c r="D3" s="16" t="str">
        <f t="shared" si="0"/>
        <v>Identifiable number of ICCAT Record of vessel that carried out catch (mandatory).</v>
      </c>
      <c r="E3" s="19"/>
      <c r="F3" s="19"/>
      <c r="G3" s="19"/>
      <c r="H3" s="19"/>
      <c r="I3" s="19"/>
      <c r="J3" s="19"/>
      <c r="K3" s="19"/>
      <c r="L3" s="19"/>
      <c r="M3" s="19"/>
      <c r="N3" s="19"/>
      <c r="O3" s="9"/>
      <c r="XFC3" s="10">
        <v>2</v>
      </c>
      <c r="XFD3" s="10" t="s">
        <v>168</v>
      </c>
    </row>
    <row r="4" spans="1:15 16383:16384" x14ac:dyDescent="0.2">
      <c r="B4" s="109"/>
      <c r="C4" s="12" t="str">
        <f t="shared" si="0"/>
        <v>TrapID</v>
      </c>
      <c r="D4" s="16" t="str">
        <f t="shared" si="0"/>
        <v>Identifiable number of ICCAT Record of trap where the catch was carried out (mandatory).</v>
      </c>
      <c r="E4" s="19"/>
      <c r="F4" s="19"/>
      <c r="G4" s="19"/>
      <c r="H4" s="19"/>
      <c r="I4" s="19"/>
      <c r="J4" s="19"/>
      <c r="K4" s="19"/>
      <c r="L4" s="19"/>
      <c r="M4" s="19"/>
      <c r="N4" s="19"/>
      <c r="O4" s="9"/>
      <c r="XFC4" s="10">
        <v>3</v>
      </c>
      <c r="XFD4" s="10" t="s">
        <v>169</v>
      </c>
    </row>
    <row r="5" spans="1:15 16383:16384" x14ac:dyDescent="0.2">
      <c r="B5" s="109"/>
      <c r="C5" s="12" t="str">
        <f t="shared" si="0"/>
        <v>Flag</v>
      </c>
      <c r="D5" s="16" t="str">
        <f t="shared" si="0"/>
        <v xml:space="preserve">Flag of the vessel that carried out the catch. </v>
      </c>
      <c r="E5" s="19"/>
      <c r="F5" s="19"/>
      <c r="G5" s="19"/>
      <c r="H5" s="19"/>
      <c r="I5" s="19"/>
      <c r="J5" s="19"/>
      <c r="K5" s="19"/>
      <c r="L5" s="19"/>
      <c r="M5" s="19"/>
      <c r="N5" s="19"/>
      <c r="O5" s="9"/>
      <c r="XFC5" s="10">
        <v>4</v>
      </c>
      <c r="XFD5" s="10" t="s">
        <v>170</v>
      </c>
    </row>
    <row r="6" spans="1:15 16383:16384" ht="28.5" x14ac:dyDescent="0.2">
      <c r="B6" s="109"/>
      <c r="C6" s="12" t="str">
        <f t="shared" si="0"/>
        <v>JFO number
(If applic. to catch)</v>
      </c>
      <c r="D6" s="16" t="str">
        <f t="shared" si="0"/>
        <v>Number of Joint Fishing Operation (JFO) (if applicable).</v>
      </c>
      <c r="E6" s="19"/>
      <c r="F6" s="19"/>
      <c r="G6" s="19"/>
      <c r="H6" s="19"/>
      <c r="I6" s="19"/>
      <c r="J6" s="19"/>
      <c r="K6" s="19"/>
      <c r="L6" s="19"/>
      <c r="M6" s="19"/>
      <c r="N6" s="19"/>
      <c r="O6" s="9"/>
      <c r="XFC6" s="10">
        <v>5</v>
      </c>
      <c r="XFD6" s="10" t="s">
        <v>171</v>
      </c>
    </row>
    <row r="7" spans="1:15 16383:16384" x14ac:dyDescent="0.2">
      <c r="B7" s="109"/>
      <c r="C7" s="12" t="str">
        <f t="shared" si="0"/>
        <v>Catch Quantity (t)</v>
      </c>
      <c r="D7" s="16" t="str">
        <f t="shared" si="0"/>
        <v>Catch quantity (t).</v>
      </c>
      <c r="E7" s="19"/>
      <c r="F7" s="19"/>
      <c r="G7" s="19"/>
      <c r="H7" s="19"/>
      <c r="I7" s="19"/>
      <c r="J7" s="19"/>
      <c r="K7" s="19"/>
      <c r="L7" s="19"/>
      <c r="M7" s="19"/>
      <c r="N7" s="19"/>
      <c r="O7" s="9"/>
      <c r="XFC7" s="10">
        <v>6</v>
      </c>
      <c r="XFD7" s="10" t="s">
        <v>172</v>
      </c>
    </row>
    <row r="8" spans="1:15 16383:16384" x14ac:dyDescent="0.2">
      <c r="B8" s="110"/>
      <c r="C8" s="12" t="str">
        <f t="shared" si="0"/>
        <v>Number fish catch</v>
      </c>
      <c r="D8" s="16" t="str">
        <f t="shared" si="0"/>
        <v>Number of fish caught.</v>
      </c>
      <c r="E8" s="19"/>
      <c r="F8" s="19"/>
      <c r="G8" s="19"/>
      <c r="H8" s="19"/>
      <c r="I8" s="19"/>
      <c r="J8" s="19"/>
      <c r="K8" s="19"/>
      <c r="L8" s="19"/>
      <c r="M8" s="19"/>
      <c r="N8" s="19"/>
      <c r="O8" s="9"/>
      <c r="XFC8" s="10">
        <v>7</v>
      </c>
      <c r="XFD8" s="10" t="s">
        <v>173</v>
      </c>
    </row>
    <row r="9" spans="1:15 16383:16384" x14ac:dyDescent="0.2">
      <c r="A9" s="105" t="str">
        <f>VLOOKUP("RMLQ",Trans3Lang,IF(Idiom="ENG",2,IF(Idiom="FRA",3,4)),FALSE)</f>
        <v>Carrier</v>
      </c>
      <c r="B9" s="99" t="str">
        <f>VLOOKUP("1st",Trans3Lang,IF(Idiom="ENG",2,IF(Idiom="FRA",3,4)),FALSE)</f>
        <v>(first)</v>
      </c>
      <c r="C9" s="13" t="str">
        <f t="shared" si="0"/>
        <v>Vessel name</v>
      </c>
      <c r="D9" s="98" t="str">
        <f t="shared" si="0"/>
        <v xml:space="preserve">Vessels that carried out transport to the farm (provide chronologically information. If the transfer was carried out by only one vessel, then only the record for the first vessel will be filled out). </v>
      </c>
      <c r="E9" s="15"/>
      <c r="F9" s="15"/>
      <c r="G9" s="15"/>
      <c r="H9" s="15"/>
      <c r="I9" s="15"/>
      <c r="J9" s="15"/>
      <c r="K9" s="15"/>
      <c r="L9" s="15"/>
      <c r="M9" s="15"/>
      <c r="N9" s="15"/>
      <c r="O9" s="15"/>
      <c r="XFC9" s="10">
        <v>8</v>
      </c>
      <c r="XFD9" s="10" t="s">
        <v>174</v>
      </c>
    </row>
    <row r="10" spans="1:15 16383:16384" x14ac:dyDescent="0.2">
      <c r="A10" s="106"/>
      <c r="B10" s="100"/>
      <c r="C10" s="13" t="str">
        <f t="shared" ref="C10:C27" si="1">VLOOKUP(XFC10,Trans3Lang,IF(Idiom="ENG",2,IF(Idiom="FRA",3,4)),FALSE)</f>
        <v>ICCAT BFT Vessel Record number</v>
      </c>
      <c r="D10" s="98"/>
      <c r="E10" s="15"/>
      <c r="F10" s="15"/>
      <c r="G10" s="15"/>
      <c r="H10" s="15"/>
      <c r="I10" s="15"/>
      <c r="J10" s="15"/>
      <c r="K10" s="15"/>
      <c r="L10" s="15"/>
      <c r="M10" s="15"/>
      <c r="N10" s="15"/>
      <c r="O10" s="15"/>
      <c r="XFC10" s="10">
        <v>9</v>
      </c>
    </row>
    <row r="11" spans="1:15 16383:16384" x14ac:dyDescent="0.2">
      <c r="A11" s="106"/>
      <c r="B11" s="101"/>
      <c r="C11" s="13" t="str">
        <f t="shared" si="1"/>
        <v>Flag</v>
      </c>
      <c r="D11" s="98"/>
      <c r="E11" s="15"/>
      <c r="F11" s="15"/>
      <c r="G11" s="15"/>
      <c r="H11" s="15"/>
      <c r="I11" s="15"/>
      <c r="J11" s="15"/>
      <c r="K11" s="15"/>
      <c r="L11" s="15"/>
      <c r="M11" s="15"/>
      <c r="N11" s="15"/>
      <c r="O11" s="15"/>
      <c r="XFC11" s="10">
        <v>10</v>
      </c>
    </row>
    <row r="12" spans="1:15 16383:16384" x14ac:dyDescent="0.2">
      <c r="A12" s="106"/>
      <c r="B12" s="99" t="str">
        <f>VLOOKUP("2nd",Trans3Lang,IF(Idiom="ENG",2,IF(Idiom="FRA",3,4)),FALSE)</f>
        <v>(second)</v>
      </c>
      <c r="C12" s="13" t="str">
        <f t="shared" si="1"/>
        <v>Vessel name</v>
      </c>
      <c r="D12" s="98"/>
      <c r="E12" s="15"/>
      <c r="F12" s="15"/>
      <c r="G12" s="15"/>
      <c r="H12" s="15"/>
      <c r="I12" s="15"/>
      <c r="J12" s="15"/>
      <c r="K12" s="15"/>
      <c r="L12" s="15"/>
      <c r="M12" s="15"/>
      <c r="N12" s="15"/>
      <c r="O12" s="15"/>
      <c r="XFC12" s="10">
        <v>11</v>
      </c>
    </row>
    <row r="13" spans="1:15 16383:16384" x14ac:dyDescent="0.2">
      <c r="A13" s="106"/>
      <c r="B13" s="100"/>
      <c r="C13" s="13" t="str">
        <f t="shared" si="1"/>
        <v>ICCAT BFT Vessel Record number</v>
      </c>
      <c r="D13" s="98"/>
      <c r="E13" s="15"/>
      <c r="F13" s="15"/>
      <c r="G13" s="15"/>
      <c r="H13" s="15"/>
      <c r="I13" s="15"/>
      <c r="J13" s="15"/>
      <c r="K13" s="15"/>
      <c r="L13" s="15"/>
      <c r="M13" s="15"/>
      <c r="N13" s="15"/>
      <c r="O13" s="15"/>
      <c r="XFC13" s="10">
        <v>12</v>
      </c>
    </row>
    <row r="14" spans="1:15 16383:16384" x14ac:dyDescent="0.2">
      <c r="A14" s="106"/>
      <c r="B14" s="101"/>
      <c r="C14" s="13" t="str">
        <f t="shared" si="1"/>
        <v>Flag</v>
      </c>
      <c r="D14" s="98"/>
      <c r="E14" s="15"/>
      <c r="F14" s="15"/>
      <c r="G14" s="15"/>
      <c r="H14" s="15"/>
      <c r="I14" s="15"/>
      <c r="J14" s="15"/>
      <c r="K14" s="15"/>
      <c r="L14" s="15"/>
      <c r="M14" s="15"/>
      <c r="N14" s="15"/>
      <c r="O14" s="15"/>
      <c r="XFC14" s="10">
        <v>13</v>
      </c>
    </row>
    <row r="15" spans="1:15 16383:16384" x14ac:dyDescent="0.2">
      <c r="A15" s="106"/>
      <c r="B15" s="99" t="str">
        <f>VLOOKUP("3rd",Trans3Lang,IF(Idiom="ENG",2,IF(Idiom="FRA",3,4)),FALSE)</f>
        <v>(third)</v>
      </c>
      <c r="C15" s="13" t="str">
        <f t="shared" si="1"/>
        <v>Vessel name</v>
      </c>
      <c r="D15" s="98"/>
      <c r="E15" s="15"/>
      <c r="F15" s="15"/>
      <c r="G15" s="15"/>
      <c r="H15" s="15"/>
      <c r="I15" s="15"/>
      <c r="J15" s="15"/>
      <c r="K15" s="15"/>
      <c r="L15" s="15"/>
      <c r="M15" s="15"/>
      <c r="N15" s="15"/>
      <c r="O15" s="15"/>
      <c r="XFC15" s="10">
        <v>14</v>
      </c>
    </row>
    <row r="16" spans="1:15 16383:16384" x14ac:dyDescent="0.2">
      <c r="A16" s="106"/>
      <c r="B16" s="100"/>
      <c r="C16" s="13" t="str">
        <f t="shared" si="1"/>
        <v>ICCAT BFT Vessel Record number</v>
      </c>
      <c r="D16" s="98"/>
      <c r="E16" s="15"/>
      <c r="F16" s="15"/>
      <c r="G16" s="15"/>
      <c r="H16" s="15"/>
      <c r="I16" s="15"/>
      <c r="J16" s="15"/>
      <c r="K16" s="15"/>
      <c r="L16" s="15"/>
      <c r="M16" s="15"/>
      <c r="N16" s="15"/>
      <c r="O16" s="15"/>
      <c r="XFC16" s="10">
        <v>15</v>
      </c>
    </row>
    <row r="17" spans="1:15 16383:16384" x14ac:dyDescent="0.2">
      <c r="A17" s="106"/>
      <c r="B17" s="101"/>
      <c r="C17" s="13" t="str">
        <f t="shared" si="1"/>
        <v>Flag</v>
      </c>
      <c r="D17" s="98"/>
      <c r="E17" s="15"/>
      <c r="F17" s="15"/>
      <c r="G17" s="15"/>
      <c r="H17" s="15"/>
      <c r="I17" s="15"/>
      <c r="J17" s="15"/>
      <c r="K17" s="15"/>
      <c r="L17" s="15"/>
      <c r="M17" s="15"/>
      <c r="N17" s="15"/>
      <c r="O17" s="15"/>
      <c r="XFC17" s="10">
        <v>16</v>
      </c>
    </row>
    <row r="18" spans="1:15 16383:16384" x14ac:dyDescent="0.2">
      <c r="A18" s="106"/>
      <c r="B18" s="99" t="str">
        <f>VLOOKUP("LAST",Trans3Lang,IF(Idiom="ENG",2,IF(Idiom="FRA",3,4)),FALSE)</f>
        <v>(last)</v>
      </c>
      <c r="C18" s="13" t="str">
        <f t="shared" si="1"/>
        <v>Vessel name</v>
      </c>
      <c r="D18" s="98"/>
      <c r="E18" s="15"/>
      <c r="F18" s="15"/>
      <c r="G18" s="15"/>
      <c r="H18" s="15"/>
      <c r="I18" s="15"/>
      <c r="J18" s="15"/>
      <c r="K18" s="15"/>
      <c r="L18" s="15"/>
      <c r="M18" s="15"/>
      <c r="N18" s="15"/>
      <c r="O18" s="15"/>
      <c r="XFC18" s="10">
        <v>17</v>
      </c>
    </row>
    <row r="19" spans="1:15 16383:16384" x14ac:dyDescent="0.2">
      <c r="A19" s="106"/>
      <c r="B19" s="100"/>
      <c r="C19" s="13" t="str">
        <f t="shared" si="1"/>
        <v>ICCAT BFT Vessel Record number</v>
      </c>
      <c r="D19" s="98"/>
      <c r="E19" s="15"/>
      <c r="F19" s="15"/>
      <c r="G19" s="15"/>
      <c r="H19" s="15"/>
      <c r="I19" s="15"/>
      <c r="J19" s="15"/>
      <c r="K19" s="15"/>
      <c r="L19" s="15"/>
      <c r="M19" s="15"/>
      <c r="N19" s="15"/>
      <c r="O19" s="15"/>
      <c r="XFC19" s="10">
        <v>18</v>
      </c>
    </row>
    <row r="20" spans="1:15 16383:16384" x14ac:dyDescent="0.2">
      <c r="A20" s="107"/>
      <c r="B20" s="101"/>
      <c r="C20" s="13" t="str">
        <f t="shared" si="1"/>
        <v>Flag</v>
      </c>
      <c r="D20" s="98"/>
      <c r="E20" s="15"/>
      <c r="F20" s="15"/>
      <c r="G20" s="15"/>
      <c r="H20" s="15"/>
      <c r="I20" s="15"/>
      <c r="J20" s="15"/>
      <c r="K20" s="15"/>
      <c r="L20" s="15"/>
      <c r="M20" s="15"/>
      <c r="N20" s="15"/>
      <c r="O20" s="15"/>
      <c r="XFC20" s="10">
        <v>19</v>
      </c>
    </row>
    <row r="21" spans="1:15 16383:16384" x14ac:dyDescent="0.2">
      <c r="B21" s="4"/>
      <c r="C21" s="14" t="str">
        <f t="shared" si="1"/>
        <v>Place of catch (Lat/Lon)</v>
      </c>
      <c r="D21" s="16" t="str">
        <f t="shared" ref="D21:D43" si="2">VLOOKUP(XFD21,Trans3Lang,IF(Idiom="ENG",2,IF(Idiom="FRA",3,4)),FALSE)</f>
        <v xml:space="preserve">Location where the catch was carried out. </v>
      </c>
      <c r="E21" s="19"/>
      <c r="F21" s="19"/>
      <c r="G21" s="19"/>
      <c r="H21" s="19"/>
      <c r="I21" s="19"/>
      <c r="J21" s="19"/>
      <c r="K21" s="19"/>
      <c r="L21" s="19"/>
      <c r="M21" s="19"/>
      <c r="N21" s="19"/>
      <c r="O21" s="9"/>
      <c r="XFC21" s="10">
        <v>20</v>
      </c>
      <c r="XFD21" s="10" t="s">
        <v>175</v>
      </c>
    </row>
    <row r="22" spans="1:15 16383:16384" x14ac:dyDescent="0.2">
      <c r="B22" s="5"/>
      <c r="C22" s="14" t="str">
        <f t="shared" si="1"/>
        <v>Date of catch</v>
      </c>
      <c r="D22" s="16" t="str">
        <f t="shared" si="2"/>
        <v>Date of catch.</v>
      </c>
      <c r="E22" s="19"/>
      <c r="F22" s="19"/>
      <c r="G22" s="19"/>
      <c r="H22" s="19"/>
      <c r="I22" s="19"/>
      <c r="J22" s="19"/>
      <c r="K22" s="19"/>
      <c r="L22" s="19"/>
      <c r="M22" s="19"/>
      <c r="N22" s="19"/>
      <c r="O22" s="9"/>
      <c r="XFC22" s="10">
        <v>21</v>
      </c>
      <c r="XFD22" s="10" t="s">
        <v>176</v>
      </c>
    </row>
    <row r="23" spans="1:15 16383:16384" ht="28.5" x14ac:dyDescent="0.2">
      <c r="B23" s="5"/>
      <c r="C23" s="14" t="str">
        <f t="shared" si="1"/>
        <v xml:space="preserve">Bluefin tuna Catch Document Number </v>
      </c>
      <c r="D23" s="16" t="str">
        <f t="shared" si="2"/>
        <v>Bluefin Tuna Catch Document (BCD) number (each event should be associated to one BCD only or BCD Group).</v>
      </c>
      <c r="E23" s="19"/>
      <c r="F23" s="19"/>
      <c r="G23" s="19"/>
      <c r="H23" s="19"/>
      <c r="I23" s="19"/>
      <c r="J23" s="19"/>
      <c r="K23" s="19"/>
      <c r="L23" s="19"/>
      <c r="M23" s="19"/>
      <c r="N23" s="19"/>
      <c r="O23" s="9"/>
      <c r="XFC23" s="10">
        <v>22</v>
      </c>
      <c r="XFD23" s="10" t="s">
        <v>177</v>
      </c>
    </row>
    <row r="24" spans="1:15 16383:16384" x14ac:dyDescent="0.2">
      <c r="B24" s="5"/>
      <c r="C24" s="14" t="str">
        <f t="shared" si="1"/>
        <v>Copy number</v>
      </c>
      <c r="D24" s="16" t="str">
        <f t="shared" si="2"/>
        <v>Number of the copy of the BCD.</v>
      </c>
      <c r="E24" s="19"/>
      <c r="F24" s="19"/>
      <c r="G24" s="19"/>
      <c r="H24" s="19"/>
      <c r="I24" s="19"/>
      <c r="J24" s="19"/>
      <c r="K24" s="19"/>
      <c r="L24" s="19"/>
      <c r="M24" s="19"/>
      <c r="N24" s="19"/>
      <c r="O24" s="9"/>
      <c r="XFC24" s="10">
        <v>23</v>
      </c>
      <c r="XFD24" s="10" t="s">
        <v>178</v>
      </c>
    </row>
    <row r="25" spans="1:15 16383:16384" x14ac:dyDescent="0.2">
      <c r="B25" s="5"/>
      <c r="C25" s="14" t="str">
        <f t="shared" si="1"/>
        <v>Bluefin tuna Catch Document Date</v>
      </c>
      <c r="D25" s="16" t="str">
        <f t="shared" si="2"/>
        <v xml:space="preserve">Date of the BCD </v>
      </c>
      <c r="E25" s="19"/>
      <c r="F25" s="19"/>
      <c r="G25" s="19"/>
      <c r="H25" s="19"/>
      <c r="I25" s="19"/>
      <c r="J25" s="19"/>
      <c r="K25" s="19"/>
      <c r="L25" s="19"/>
      <c r="M25" s="19"/>
      <c r="N25" s="19"/>
      <c r="O25" s="9"/>
      <c r="XFC25" s="10">
        <v>24</v>
      </c>
      <c r="XFD25" s="10" t="s">
        <v>179</v>
      </c>
    </row>
    <row r="26" spans="1:15 16383:16384" x14ac:dyDescent="0.2">
      <c r="B26" s="6"/>
      <c r="C26" s="14" t="str">
        <f t="shared" si="1"/>
        <v>Grouped BCD</v>
      </c>
      <c r="D26" s="16" t="str">
        <f t="shared" si="2"/>
        <v>Grouped BCD (if applicable).</v>
      </c>
      <c r="E26" s="19"/>
      <c r="F26" s="19"/>
      <c r="G26" s="19"/>
      <c r="H26" s="19"/>
      <c r="I26" s="19"/>
      <c r="J26" s="19"/>
      <c r="K26" s="19"/>
      <c r="L26" s="19"/>
      <c r="M26" s="19"/>
      <c r="N26" s="19"/>
      <c r="O26" s="9"/>
      <c r="XFC26" s="10">
        <v>25</v>
      </c>
      <c r="XFD26" s="10" t="s">
        <v>180</v>
      </c>
    </row>
    <row r="27" spans="1:15 16383:16384" ht="28.5" x14ac:dyDescent="0.2">
      <c r="B27" s="102" t="str">
        <f>VLOOKUP("CINF",Trans3Lang,IF(Idiom="ENG",2,IF(Idiom="FRA",3,4)),FALSE)</f>
        <v>Event information</v>
      </c>
      <c r="C27" s="104" t="str">
        <f t="shared" si="1"/>
        <v>Event**</v>
      </c>
      <c r="D27" s="16" t="str">
        <f t="shared" si="2"/>
        <v xml:space="preserve">The event defines the type of operation which is being carried out in the record. The events and cases where they will be used are as follows </v>
      </c>
      <c r="E27" s="19"/>
      <c r="F27" s="19"/>
      <c r="G27" s="19"/>
      <c r="H27" s="19"/>
      <c r="I27" s="19"/>
      <c r="J27" s="19"/>
      <c r="K27" s="19"/>
      <c r="L27" s="19"/>
      <c r="M27" s="19"/>
      <c r="N27" s="19"/>
      <c r="O27" s="9"/>
      <c r="XFC27" s="10">
        <v>26</v>
      </c>
      <c r="XFD27" s="10" t="s">
        <v>181</v>
      </c>
    </row>
    <row r="28" spans="1:15 16383:16384" x14ac:dyDescent="0.2">
      <c r="B28" s="102"/>
      <c r="C28" s="102"/>
      <c r="D28" s="16" t="str">
        <f t="shared" si="2"/>
        <v>• 1stCaging (first time a catch is placed in a farm).</v>
      </c>
      <c r="E28" s="19"/>
      <c r="F28" s="19"/>
      <c r="G28" s="19"/>
      <c r="H28" s="19"/>
      <c r="I28" s="19"/>
      <c r="J28" s="19"/>
      <c r="K28" s="19"/>
      <c r="L28" s="19"/>
      <c r="M28" s="19"/>
      <c r="N28" s="19"/>
      <c r="O28" s="9"/>
      <c r="XFD28" s="10" t="s">
        <v>182</v>
      </c>
    </row>
    <row r="29" spans="1:15 16383:16384" x14ac:dyDescent="0.2">
      <c r="B29" s="102"/>
      <c r="C29" s="102"/>
      <c r="D29" s="16" t="str">
        <f t="shared" si="2"/>
        <v>• TransferIn (Operation of transfer input in a farm/cage).</v>
      </c>
      <c r="E29" s="19"/>
      <c r="F29" s="19"/>
      <c r="G29" s="19"/>
      <c r="H29" s="19"/>
      <c r="I29" s="19"/>
      <c r="J29" s="19"/>
      <c r="K29" s="19"/>
      <c r="L29" s="19"/>
      <c r="M29" s="19"/>
      <c r="N29" s="19"/>
      <c r="O29" s="9"/>
      <c r="XFD29" s="10" t="s">
        <v>183</v>
      </c>
    </row>
    <row r="30" spans="1:15 16383:16384" x14ac:dyDescent="0.2">
      <c r="B30" s="102"/>
      <c r="C30" s="102"/>
      <c r="D30" s="16" t="str">
        <f t="shared" si="2"/>
        <v>• TransferOut (Operation of transfer output in a farm/cage).</v>
      </c>
      <c r="E30" s="19"/>
      <c r="F30" s="19"/>
      <c r="G30" s="19"/>
      <c r="H30" s="19"/>
      <c r="I30" s="19"/>
      <c r="J30" s="19"/>
      <c r="K30" s="19"/>
      <c r="L30" s="19"/>
      <c r="M30" s="19"/>
      <c r="N30" s="19"/>
      <c r="O30" s="9"/>
      <c r="XFD30" s="10" t="s">
        <v>184</v>
      </c>
    </row>
    <row r="31" spans="1:15 16383:16384" x14ac:dyDescent="0.2">
      <c r="B31" s="102"/>
      <c r="C31" s="102"/>
      <c r="D31" s="16" t="str">
        <f t="shared" si="2"/>
        <v>• Mortality (Natural mortality of tunas in the farms/cages).</v>
      </c>
      <c r="E31" s="19"/>
      <c r="F31" s="19"/>
      <c r="G31" s="19"/>
      <c r="H31" s="19"/>
      <c r="I31" s="19"/>
      <c r="J31" s="19"/>
      <c r="K31" s="19"/>
      <c r="L31" s="19"/>
      <c r="M31" s="19"/>
      <c r="N31" s="19"/>
      <c r="O31" s="9"/>
      <c r="XFD31" s="10" t="s">
        <v>185</v>
      </c>
    </row>
    <row r="32" spans="1:15 16383:16384" x14ac:dyDescent="0.2">
      <c r="B32" s="102"/>
      <c r="C32" s="102"/>
      <c r="D32" s="16" t="str">
        <f t="shared" si="2"/>
        <v>• Harvest (Harvesting process carried out in the farms/cages to place on the market).</v>
      </c>
      <c r="E32" s="19"/>
      <c r="F32" s="19"/>
      <c r="G32" s="19"/>
      <c r="H32" s="19"/>
      <c r="I32" s="19"/>
      <c r="J32" s="19"/>
      <c r="K32" s="19"/>
      <c r="L32" s="19"/>
      <c r="M32" s="19"/>
      <c r="N32" s="19"/>
      <c r="O32" s="9"/>
      <c r="XFD32" s="10" t="s">
        <v>186</v>
      </c>
    </row>
    <row r="33" spans="2:15 16383:16384" x14ac:dyDescent="0.2">
      <c r="B33" s="102"/>
      <c r="C33" s="102"/>
      <c r="D33" s="16" t="str">
        <f t="shared" si="2"/>
        <v>• Release (Release of live fish).</v>
      </c>
      <c r="E33" s="19"/>
      <c r="F33" s="19"/>
      <c r="G33" s="19"/>
      <c r="H33" s="19"/>
      <c r="I33" s="19"/>
      <c r="J33" s="19"/>
      <c r="K33" s="19"/>
      <c r="L33" s="19"/>
      <c r="M33" s="19"/>
      <c r="N33" s="19"/>
      <c r="O33" s="9"/>
      <c r="XFD33" s="10" t="s">
        <v>187</v>
      </c>
    </row>
    <row r="34" spans="2:15 16383:16384" x14ac:dyDescent="0.2">
      <c r="B34" s="102"/>
      <c r="C34" s="103"/>
      <c r="D34" s="16" t="str">
        <f t="shared" si="2"/>
        <v>• CarryOver (Annual reporting of underages in the farm/cage following the operation).</v>
      </c>
      <c r="E34" s="19"/>
      <c r="F34" s="19"/>
      <c r="G34" s="19"/>
      <c r="H34" s="19"/>
      <c r="I34" s="19"/>
      <c r="J34" s="19"/>
      <c r="K34" s="19"/>
      <c r="L34" s="19"/>
      <c r="M34" s="19"/>
      <c r="N34" s="19"/>
      <c r="O34" s="9"/>
      <c r="XFD34" s="10" t="s">
        <v>188</v>
      </c>
    </row>
    <row r="35" spans="2:15 16383:16384" x14ac:dyDescent="0.2">
      <c r="B35" s="102"/>
      <c r="C35" s="7" t="str">
        <f t="shared" ref="C35:C43" si="3">VLOOKUP(XFC35,Trans3Lang,IF(Idiom="ENG",2,IF(Idiom="FRA",3,4)),FALSE)</f>
        <v>Date of event</v>
      </c>
      <c r="D35" s="16" t="str">
        <f t="shared" si="2"/>
        <v xml:space="preserve">Date when the event took place. </v>
      </c>
      <c r="E35" s="19"/>
      <c r="F35" s="19"/>
      <c r="G35" s="19"/>
      <c r="H35" s="19"/>
      <c r="I35" s="19"/>
      <c r="J35" s="19"/>
      <c r="K35" s="19"/>
      <c r="L35" s="19"/>
      <c r="M35" s="19"/>
      <c r="N35" s="19"/>
      <c r="O35" s="9"/>
      <c r="XFC35" s="10">
        <v>27</v>
      </c>
      <c r="XFD35" s="10" t="s">
        <v>189</v>
      </c>
    </row>
    <row r="36" spans="2:15 16383:16384" x14ac:dyDescent="0.2">
      <c r="B36" s="102"/>
      <c r="C36" s="7" t="str">
        <f t="shared" si="3"/>
        <v>ICCAT FFB Record Number</v>
      </c>
      <c r="D36" s="16" t="str">
        <f t="shared" si="2"/>
        <v xml:space="preserve">Number of record of farm where the event was carried out. </v>
      </c>
      <c r="E36" s="19"/>
      <c r="F36" s="19"/>
      <c r="G36" s="19"/>
      <c r="H36" s="19"/>
      <c r="I36" s="19"/>
      <c r="J36" s="19"/>
      <c r="K36" s="19"/>
      <c r="L36" s="19"/>
      <c r="M36" s="19"/>
      <c r="N36" s="19"/>
      <c r="O36" s="9"/>
      <c r="XFC36" s="10">
        <v>28</v>
      </c>
      <c r="XFD36" s="10" t="s">
        <v>190</v>
      </c>
    </row>
    <row r="37" spans="2:15 16383:16384" x14ac:dyDescent="0.2">
      <c r="B37" s="102"/>
      <c r="C37" s="7" t="str">
        <f t="shared" si="3"/>
        <v>Identifiable cage number</v>
      </c>
      <c r="D37" s="16" t="str">
        <f t="shared" si="2"/>
        <v xml:space="preserve">Number of cage where the event took place. </v>
      </c>
      <c r="E37" s="19"/>
      <c r="F37" s="19"/>
      <c r="G37" s="19"/>
      <c r="H37" s="19"/>
      <c r="I37" s="19"/>
      <c r="J37" s="19"/>
      <c r="K37" s="19"/>
      <c r="L37" s="19"/>
      <c r="M37" s="19"/>
      <c r="N37" s="19"/>
      <c r="O37" s="9"/>
      <c r="XFC37" s="10">
        <v>29</v>
      </c>
      <c r="XFD37" s="10" t="s">
        <v>191</v>
      </c>
    </row>
    <row r="38" spans="2:15 16383:16384" x14ac:dyDescent="0.2">
      <c r="B38" s="102"/>
      <c r="C38" s="7" t="str">
        <f t="shared" si="3"/>
        <v>Quantity (t)</v>
      </c>
      <c r="D38" s="16" t="str">
        <f t="shared" si="2"/>
        <v xml:space="preserve">Weight in tons (t) of the specific event. </v>
      </c>
      <c r="E38" s="19"/>
      <c r="F38" s="19"/>
      <c r="G38" s="19"/>
      <c r="H38" s="19"/>
      <c r="I38" s="19"/>
      <c r="J38" s="19"/>
      <c r="K38" s="19"/>
      <c r="L38" s="19"/>
      <c r="M38" s="19"/>
      <c r="N38" s="19"/>
      <c r="O38" s="9"/>
      <c r="XFC38" s="10">
        <v>30</v>
      </c>
      <c r="XFD38" s="10" t="s">
        <v>192</v>
      </c>
    </row>
    <row r="39" spans="2:15 16383:16384" x14ac:dyDescent="0.2">
      <c r="B39" s="102"/>
      <c r="C39" s="7" t="str">
        <f t="shared" si="3"/>
        <v xml:space="preserve">Number of fish </v>
      </c>
      <c r="D39" s="16" t="str">
        <f t="shared" si="2"/>
        <v xml:space="preserve">Number of fish of the specific event. </v>
      </c>
      <c r="E39" s="19"/>
      <c r="F39" s="19"/>
      <c r="G39" s="19"/>
      <c r="H39" s="19"/>
      <c r="I39" s="19"/>
      <c r="J39" s="19"/>
      <c r="K39" s="19"/>
      <c r="L39" s="19"/>
      <c r="M39" s="19"/>
      <c r="N39" s="19"/>
      <c r="O39" s="9"/>
      <c r="XFC39" s="10">
        <v>31</v>
      </c>
      <c r="XFD39" s="10" t="s">
        <v>193</v>
      </c>
    </row>
    <row r="40" spans="2:15 16383:16384" x14ac:dyDescent="0.2">
      <c r="B40" s="102"/>
      <c r="C40" s="7" t="str">
        <f t="shared" si="3"/>
        <v>Size composition* (# fish sampled)</v>
      </c>
      <c r="D40" s="16" t="str">
        <f t="shared" si="2"/>
        <v xml:space="preserve">Number of sampled fish. </v>
      </c>
      <c r="E40" s="19"/>
      <c r="F40" s="19"/>
      <c r="G40" s="19"/>
      <c r="H40" s="19"/>
      <c r="I40" s="19"/>
      <c r="J40" s="19"/>
      <c r="K40" s="19"/>
      <c r="L40" s="19"/>
      <c r="M40" s="19"/>
      <c r="N40" s="19"/>
      <c r="O40" s="9"/>
      <c r="XFC40" s="10">
        <v>32</v>
      </c>
      <c r="XFD40" s="10" t="s">
        <v>194</v>
      </c>
    </row>
    <row r="41" spans="2:15 16383:16384" x14ac:dyDescent="0.2">
      <c r="B41" s="102"/>
      <c r="C41" s="7" t="str">
        <f t="shared" si="3"/>
        <v>Dead Fish (Kg)</v>
      </c>
      <c r="D41" s="16" t="str">
        <f t="shared" si="2"/>
        <v xml:space="preserve">Weight in kilos (Kg) of dead fish during the event operation. </v>
      </c>
      <c r="E41" s="19"/>
      <c r="F41" s="19"/>
      <c r="G41" s="19"/>
      <c r="H41" s="19"/>
      <c r="I41" s="19"/>
      <c r="J41" s="19"/>
      <c r="K41" s="19"/>
      <c r="L41" s="19"/>
      <c r="M41" s="19"/>
      <c r="N41" s="19"/>
      <c r="O41" s="9"/>
      <c r="XFC41" s="10">
        <v>33</v>
      </c>
      <c r="XFD41" s="10" t="s">
        <v>195</v>
      </c>
    </row>
    <row r="42" spans="2:15 16383:16384" x14ac:dyDescent="0.2">
      <c r="B42" s="102"/>
      <c r="C42" s="7" t="str">
        <f t="shared" si="3"/>
        <v>Dead Fish Amount</v>
      </c>
      <c r="D42" s="16" t="str">
        <f t="shared" si="2"/>
        <v xml:space="preserve">Number of dead fish during the the event operation. </v>
      </c>
      <c r="E42" s="19"/>
      <c r="F42" s="19"/>
      <c r="G42" s="19"/>
      <c r="H42" s="19"/>
      <c r="I42" s="19"/>
      <c r="J42" s="19"/>
      <c r="K42" s="19"/>
      <c r="L42" s="19"/>
      <c r="M42" s="19"/>
      <c r="N42" s="19"/>
      <c r="O42" s="9"/>
      <c r="XFC42" s="10">
        <v>34</v>
      </c>
      <c r="XFD42" s="10" t="s">
        <v>196</v>
      </c>
    </row>
    <row r="43" spans="2:15 16383:16384" x14ac:dyDescent="0.2">
      <c r="B43" s="103"/>
      <c r="C43" s="7" t="str">
        <f t="shared" si="3"/>
        <v>Estimate Growth</v>
      </c>
      <c r="D43" s="16" t="str">
        <f t="shared" si="2"/>
        <v>Estimated growth.</v>
      </c>
      <c r="E43" s="19"/>
      <c r="F43" s="19"/>
      <c r="G43" s="19"/>
      <c r="H43" s="19"/>
      <c r="I43" s="19"/>
      <c r="J43" s="19"/>
      <c r="K43" s="19"/>
      <c r="L43" s="19"/>
      <c r="M43" s="19"/>
      <c r="N43" s="19"/>
      <c r="O43" s="9"/>
      <c r="XFC43" s="10">
        <v>35</v>
      </c>
      <c r="XFD43" s="10" t="s">
        <v>197</v>
      </c>
    </row>
  </sheetData>
  <sheetProtection algorithmName="SHA-512" hashValue="Mp91ureY2/eoOYvtsxjUI6VzWeJInZLU1rOq8FLoKQFwHm1pMW7Gk0OP8/S2n93ytGKLMS5kpYCZamNvZcRiyA==" saltValue="nG9qyCMDVGMQMsYcTKF7hQ==" spinCount="100000" sheet="1" objects="1" scenarios="1"/>
  <mergeCells count="9">
    <mergeCell ref="A9:A20"/>
    <mergeCell ref="B9:B11"/>
    <mergeCell ref="B2:B8"/>
    <mergeCell ref="D9:D20"/>
    <mergeCell ref="B12:B14"/>
    <mergeCell ref="B15:B17"/>
    <mergeCell ref="B18:B20"/>
    <mergeCell ref="B27:B43"/>
    <mergeCell ref="C27:C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77"/>
  <sheetViews>
    <sheetView tabSelected="1" workbookViewId="0">
      <selection activeCell="G18" sqref="G18"/>
    </sheetView>
  </sheetViews>
  <sheetFormatPr defaultRowHeight="15" x14ac:dyDescent="0.25"/>
  <cols>
    <col min="1" max="1" width="22.140625" bestFit="1" customWidth="1"/>
    <col min="6" max="6" width="6.85546875" bestFit="1" customWidth="1"/>
    <col min="7" max="7" width="11" bestFit="1" customWidth="1"/>
  </cols>
  <sheetData>
    <row r="1" spans="1:7" x14ac:dyDescent="0.25">
      <c r="A1" s="111" t="s">
        <v>283</v>
      </c>
      <c r="B1" s="111"/>
      <c r="C1" s="111"/>
      <c r="D1" s="111"/>
      <c r="F1" s="1" t="s">
        <v>20</v>
      </c>
      <c r="G1" s="1" t="s">
        <v>22</v>
      </c>
    </row>
    <row r="2" spans="1:7" x14ac:dyDescent="0.25">
      <c r="A2" s="55" t="s">
        <v>284</v>
      </c>
      <c r="B2" s="56" t="s">
        <v>285</v>
      </c>
      <c r="C2" s="56" t="s">
        <v>286</v>
      </c>
      <c r="D2" s="57" t="s">
        <v>287</v>
      </c>
      <c r="F2" s="2">
        <v>0</v>
      </c>
      <c r="G2" s="3" t="s">
        <v>21</v>
      </c>
    </row>
    <row r="3" spans="1:7" x14ac:dyDescent="0.25">
      <c r="A3" s="76" t="s">
        <v>288</v>
      </c>
      <c r="B3" s="77" t="s">
        <v>289</v>
      </c>
      <c r="C3" s="77" t="s">
        <v>290</v>
      </c>
      <c r="D3" s="85" t="s">
        <v>291</v>
      </c>
      <c r="F3" s="2">
        <v>1</v>
      </c>
      <c r="G3" s="3" t="s">
        <v>23</v>
      </c>
    </row>
    <row r="4" spans="1:7" x14ac:dyDescent="0.25">
      <c r="A4" s="76" t="s">
        <v>292</v>
      </c>
      <c r="B4" s="77" t="s">
        <v>293</v>
      </c>
      <c r="C4" s="77" t="s">
        <v>290</v>
      </c>
      <c r="D4" s="85" t="s">
        <v>294</v>
      </c>
      <c r="F4" s="2">
        <v>2</v>
      </c>
      <c r="G4" s="3" t="s">
        <v>24</v>
      </c>
    </row>
    <row r="5" spans="1:7" x14ac:dyDescent="0.25">
      <c r="A5" s="76" t="s">
        <v>295</v>
      </c>
      <c r="B5" s="77" t="s">
        <v>296</v>
      </c>
      <c r="C5" s="77" t="s">
        <v>290</v>
      </c>
      <c r="D5" s="85" t="s">
        <v>297</v>
      </c>
      <c r="F5" s="2">
        <v>3</v>
      </c>
      <c r="G5" s="3" t="s">
        <v>25</v>
      </c>
    </row>
    <row r="6" spans="1:7" x14ac:dyDescent="0.25">
      <c r="A6" s="76" t="s">
        <v>298</v>
      </c>
      <c r="B6" s="77" t="s">
        <v>299</v>
      </c>
      <c r="C6" s="77" t="s">
        <v>290</v>
      </c>
      <c r="D6" s="85" t="s">
        <v>300</v>
      </c>
      <c r="F6" s="2">
        <v>4</v>
      </c>
      <c r="G6" s="3" t="s">
        <v>26</v>
      </c>
    </row>
    <row r="7" spans="1:7" x14ac:dyDescent="0.25">
      <c r="A7" s="76" t="s">
        <v>301</v>
      </c>
      <c r="B7" s="77" t="s">
        <v>302</v>
      </c>
      <c r="C7" s="77" t="s">
        <v>290</v>
      </c>
      <c r="D7" s="85" t="s">
        <v>303</v>
      </c>
      <c r="F7" s="2">
        <v>5</v>
      </c>
      <c r="G7" s="3" t="s">
        <v>27</v>
      </c>
    </row>
    <row r="8" spans="1:7" x14ac:dyDescent="0.25">
      <c r="A8" s="76" t="s">
        <v>304</v>
      </c>
      <c r="B8" s="77" t="s">
        <v>305</v>
      </c>
      <c r="C8" s="77" t="s">
        <v>290</v>
      </c>
      <c r="D8" s="85" t="s">
        <v>306</v>
      </c>
      <c r="F8" s="2">
        <v>6</v>
      </c>
      <c r="G8" s="3" t="s">
        <v>28</v>
      </c>
    </row>
    <row r="9" spans="1:7" x14ac:dyDescent="0.25">
      <c r="A9" s="76" t="s">
        <v>808</v>
      </c>
      <c r="B9" s="77" t="s">
        <v>310</v>
      </c>
      <c r="C9" s="77" t="s">
        <v>290</v>
      </c>
      <c r="D9" s="85" t="s">
        <v>311</v>
      </c>
      <c r="F9" s="2">
        <v>7</v>
      </c>
      <c r="G9" s="36" t="s">
        <v>257</v>
      </c>
    </row>
    <row r="10" spans="1:7" x14ac:dyDescent="0.25">
      <c r="A10" s="76" t="s">
        <v>307</v>
      </c>
      <c r="B10" s="77" t="s">
        <v>308</v>
      </c>
      <c r="C10" s="77" t="s">
        <v>290</v>
      </c>
      <c r="D10" s="85" t="s">
        <v>309</v>
      </c>
    </row>
    <row r="11" spans="1:7" x14ac:dyDescent="0.25">
      <c r="A11" s="76" t="s">
        <v>312</v>
      </c>
      <c r="B11" s="77" t="s">
        <v>313</v>
      </c>
      <c r="C11" s="77" t="s">
        <v>290</v>
      </c>
      <c r="D11" s="85" t="s">
        <v>314</v>
      </c>
    </row>
    <row r="12" spans="1:7" x14ac:dyDescent="0.25">
      <c r="A12" s="76" t="s">
        <v>605</v>
      </c>
      <c r="B12" s="77" t="s">
        <v>606</v>
      </c>
      <c r="C12" s="77" t="s">
        <v>290</v>
      </c>
      <c r="D12" s="85" t="s">
        <v>607</v>
      </c>
    </row>
    <row r="13" spans="1:7" x14ac:dyDescent="0.25">
      <c r="A13" s="78" t="s">
        <v>608</v>
      </c>
      <c r="B13" s="79" t="s">
        <v>609</v>
      </c>
      <c r="C13" s="79" t="s">
        <v>290</v>
      </c>
      <c r="D13" s="86" t="s">
        <v>610</v>
      </c>
    </row>
    <row r="14" spans="1:7" x14ac:dyDescent="0.25">
      <c r="A14" s="76" t="s">
        <v>315</v>
      </c>
      <c r="B14" s="77" t="s">
        <v>316</v>
      </c>
      <c r="C14" s="77" t="s">
        <v>290</v>
      </c>
      <c r="D14" s="85" t="s">
        <v>317</v>
      </c>
    </row>
    <row r="15" spans="1:7" x14ac:dyDescent="0.25">
      <c r="A15" s="76" t="s">
        <v>318</v>
      </c>
      <c r="B15" s="77" t="s">
        <v>319</v>
      </c>
      <c r="C15" s="77" t="s">
        <v>290</v>
      </c>
      <c r="D15" s="85" t="s">
        <v>320</v>
      </c>
    </row>
    <row r="16" spans="1:7" x14ac:dyDescent="0.25">
      <c r="A16" s="112" t="s">
        <v>812</v>
      </c>
      <c r="B16" s="113" t="s">
        <v>813</v>
      </c>
      <c r="C16" s="77" t="s">
        <v>290</v>
      </c>
      <c r="D16" s="114" t="s">
        <v>813</v>
      </c>
    </row>
    <row r="17" spans="1:4" x14ac:dyDescent="0.25">
      <c r="A17" s="76" t="s">
        <v>321</v>
      </c>
      <c r="B17" s="77" t="s">
        <v>322</v>
      </c>
      <c r="C17" s="77" t="s">
        <v>290</v>
      </c>
      <c r="D17" s="85" t="s">
        <v>323</v>
      </c>
    </row>
    <row r="18" spans="1:4" x14ac:dyDescent="0.25">
      <c r="A18" s="76" t="s">
        <v>324</v>
      </c>
      <c r="B18" s="77" t="s">
        <v>325</v>
      </c>
      <c r="C18" s="77" t="s">
        <v>290</v>
      </c>
      <c r="D18" s="85" t="s">
        <v>326</v>
      </c>
    </row>
    <row r="19" spans="1:4" x14ac:dyDescent="0.25">
      <c r="A19" s="76" t="s">
        <v>327</v>
      </c>
      <c r="B19" s="77" t="s">
        <v>328</v>
      </c>
      <c r="C19" s="77" t="s">
        <v>290</v>
      </c>
      <c r="D19" s="85" t="s">
        <v>329</v>
      </c>
    </row>
    <row r="20" spans="1:4" x14ac:dyDescent="0.25">
      <c r="A20" s="76" t="s">
        <v>330</v>
      </c>
      <c r="B20" s="77" t="s">
        <v>331</v>
      </c>
      <c r="C20" s="77" t="s">
        <v>290</v>
      </c>
      <c r="D20" s="85" t="s">
        <v>332</v>
      </c>
    </row>
    <row r="21" spans="1:4" x14ac:dyDescent="0.25">
      <c r="A21" s="76" t="s">
        <v>333</v>
      </c>
      <c r="B21" s="77" t="s">
        <v>334</v>
      </c>
      <c r="C21" s="77" t="s">
        <v>290</v>
      </c>
      <c r="D21" s="85" t="s">
        <v>335</v>
      </c>
    </row>
    <row r="22" spans="1:4" x14ac:dyDescent="0.25">
      <c r="A22" s="76" t="s">
        <v>336</v>
      </c>
      <c r="B22" s="77" t="s">
        <v>337</v>
      </c>
      <c r="C22" s="77" t="s">
        <v>290</v>
      </c>
      <c r="D22" s="85" t="s">
        <v>338</v>
      </c>
    </row>
    <row r="23" spans="1:4" x14ac:dyDescent="0.25">
      <c r="A23" s="76" t="s">
        <v>339</v>
      </c>
      <c r="B23" s="77" t="s">
        <v>340</v>
      </c>
      <c r="C23" s="77" t="s">
        <v>290</v>
      </c>
      <c r="D23" s="85" t="s">
        <v>341</v>
      </c>
    </row>
    <row r="24" spans="1:4" x14ac:dyDescent="0.25">
      <c r="A24" s="76" t="s">
        <v>342</v>
      </c>
      <c r="B24" s="77" t="s">
        <v>343</v>
      </c>
      <c r="C24" s="77" t="s">
        <v>290</v>
      </c>
      <c r="D24" s="85" t="s">
        <v>344</v>
      </c>
    </row>
    <row r="25" spans="1:4" x14ac:dyDescent="0.25">
      <c r="A25" s="76" t="s">
        <v>345</v>
      </c>
      <c r="B25" s="77" t="s">
        <v>346</v>
      </c>
      <c r="C25" s="77" t="s">
        <v>290</v>
      </c>
      <c r="D25" s="85" t="s">
        <v>347</v>
      </c>
    </row>
    <row r="26" spans="1:4" x14ac:dyDescent="0.25">
      <c r="A26" s="76" t="s">
        <v>348</v>
      </c>
      <c r="B26" s="77" t="s">
        <v>349</v>
      </c>
      <c r="C26" s="77" t="s">
        <v>290</v>
      </c>
      <c r="D26" s="85" t="s">
        <v>350</v>
      </c>
    </row>
    <row r="27" spans="1:4" x14ac:dyDescent="0.25">
      <c r="A27" s="76" t="s">
        <v>351</v>
      </c>
      <c r="B27" s="77" t="s">
        <v>352</v>
      </c>
      <c r="C27" s="77" t="s">
        <v>290</v>
      </c>
      <c r="D27" s="85" t="s">
        <v>353</v>
      </c>
    </row>
    <row r="28" spans="1:4" x14ac:dyDescent="0.25">
      <c r="A28" s="76" t="s">
        <v>354</v>
      </c>
      <c r="B28" s="77" t="s">
        <v>355</v>
      </c>
      <c r="C28" s="77" t="s">
        <v>290</v>
      </c>
      <c r="D28" s="85" t="s">
        <v>356</v>
      </c>
    </row>
    <row r="29" spans="1:4" x14ac:dyDescent="0.25">
      <c r="A29" s="76" t="s">
        <v>357</v>
      </c>
      <c r="B29" s="77" t="s">
        <v>358</v>
      </c>
      <c r="C29" s="77" t="s">
        <v>290</v>
      </c>
      <c r="D29" s="85" t="s">
        <v>359</v>
      </c>
    </row>
    <row r="30" spans="1:4" x14ac:dyDescent="0.25">
      <c r="A30" s="76" t="s">
        <v>360</v>
      </c>
      <c r="B30" s="77" t="s">
        <v>361</v>
      </c>
      <c r="C30" s="77" t="s">
        <v>290</v>
      </c>
      <c r="D30" s="85" t="s">
        <v>362</v>
      </c>
    </row>
    <row r="31" spans="1:4" x14ac:dyDescent="0.25">
      <c r="A31" s="76" t="s">
        <v>363</v>
      </c>
      <c r="B31" s="77" t="s">
        <v>364</v>
      </c>
      <c r="C31" s="77" t="s">
        <v>290</v>
      </c>
      <c r="D31" s="85" t="s">
        <v>365</v>
      </c>
    </row>
    <row r="32" spans="1:4" x14ac:dyDescent="0.25">
      <c r="A32" s="76" t="s">
        <v>366</v>
      </c>
      <c r="B32" s="77" t="s">
        <v>367</v>
      </c>
      <c r="C32" s="77" t="s">
        <v>290</v>
      </c>
      <c r="D32" s="85" t="s">
        <v>368</v>
      </c>
    </row>
    <row r="33" spans="1:4" x14ac:dyDescent="0.25">
      <c r="A33" s="76" t="s">
        <v>369</v>
      </c>
      <c r="B33" s="77" t="s">
        <v>370</v>
      </c>
      <c r="C33" s="77" t="s">
        <v>290</v>
      </c>
      <c r="D33" s="85" t="s">
        <v>371</v>
      </c>
    </row>
    <row r="34" spans="1:4" x14ac:dyDescent="0.25">
      <c r="A34" s="76" t="s">
        <v>372</v>
      </c>
      <c r="B34" s="77" t="s">
        <v>373</v>
      </c>
      <c r="C34" s="77" t="s">
        <v>290</v>
      </c>
      <c r="D34" s="85" t="s">
        <v>374</v>
      </c>
    </row>
    <row r="35" spans="1:4" x14ac:dyDescent="0.25">
      <c r="A35" s="76" t="s">
        <v>375</v>
      </c>
      <c r="B35" s="77" t="s">
        <v>376</v>
      </c>
      <c r="C35" s="77" t="s">
        <v>290</v>
      </c>
      <c r="D35" s="85" t="s">
        <v>377</v>
      </c>
    </row>
    <row r="36" spans="1:4" x14ac:dyDescent="0.25">
      <c r="A36" s="76" t="s">
        <v>378</v>
      </c>
      <c r="B36" s="77" t="s">
        <v>379</v>
      </c>
      <c r="C36" s="77" t="s">
        <v>290</v>
      </c>
      <c r="D36" s="85" t="s">
        <v>380</v>
      </c>
    </row>
    <row r="37" spans="1:4" x14ac:dyDescent="0.25">
      <c r="A37" s="76" t="s">
        <v>381</v>
      </c>
      <c r="B37" s="77" t="s">
        <v>382</v>
      </c>
      <c r="C37" s="77" t="s">
        <v>290</v>
      </c>
      <c r="D37" s="85" t="s">
        <v>383</v>
      </c>
    </row>
    <row r="38" spans="1:4" x14ac:dyDescent="0.25">
      <c r="A38" s="76" t="s">
        <v>384</v>
      </c>
      <c r="B38" s="77" t="s">
        <v>385</v>
      </c>
      <c r="C38" s="77" t="s">
        <v>290</v>
      </c>
      <c r="D38" s="85" t="s">
        <v>386</v>
      </c>
    </row>
    <row r="39" spans="1:4" x14ac:dyDescent="0.25">
      <c r="A39" s="76" t="s">
        <v>387</v>
      </c>
      <c r="B39" s="77" t="s">
        <v>388</v>
      </c>
      <c r="C39" s="77" t="s">
        <v>290</v>
      </c>
      <c r="D39" s="85" t="s">
        <v>389</v>
      </c>
    </row>
    <row r="40" spans="1:4" x14ac:dyDescent="0.25">
      <c r="A40" s="76" t="s">
        <v>390</v>
      </c>
      <c r="B40" s="77" t="s">
        <v>391</v>
      </c>
      <c r="C40" s="77" t="s">
        <v>290</v>
      </c>
      <c r="D40" s="85" t="s">
        <v>392</v>
      </c>
    </row>
    <row r="41" spans="1:4" x14ac:dyDescent="0.25">
      <c r="A41" s="76" t="s">
        <v>393</v>
      </c>
      <c r="B41" s="77" t="s">
        <v>394</v>
      </c>
      <c r="C41" s="77" t="s">
        <v>290</v>
      </c>
      <c r="D41" s="85" t="s">
        <v>395</v>
      </c>
    </row>
    <row r="42" spans="1:4" x14ac:dyDescent="0.25">
      <c r="A42" s="76" t="s">
        <v>396</v>
      </c>
      <c r="B42" s="77" t="s">
        <v>397</v>
      </c>
      <c r="C42" s="77" t="s">
        <v>290</v>
      </c>
      <c r="D42" s="85" t="s">
        <v>398</v>
      </c>
    </row>
    <row r="43" spans="1:4" x14ac:dyDescent="0.25">
      <c r="A43" s="76" t="s">
        <v>399</v>
      </c>
      <c r="B43" s="77" t="s">
        <v>400</v>
      </c>
      <c r="C43" s="77" t="s">
        <v>290</v>
      </c>
      <c r="D43" s="85" t="s">
        <v>401</v>
      </c>
    </row>
    <row r="44" spans="1:4" x14ac:dyDescent="0.25">
      <c r="A44" s="76" t="s">
        <v>402</v>
      </c>
      <c r="B44" s="77" t="s">
        <v>403</v>
      </c>
      <c r="C44" s="77" t="s">
        <v>290</v>
      </c>
      <c r="D44" s="85" t="s">
        <v>404</v>
      </c>
    </row>
    <row r="45" spans="1:4" x14ac:dyDescent="0.25">
      <c r="A45" s="76" t="s">
        <v>405</v>
      </c>
      <c r="B45" s="77" t="s">
        <v>406</v>
      </c>
      <c r="C45" s="77" t="s">
        <v>290</v>
      </c>
      <c r="D45" s="85" t="s">
        <v>407</v>
      </c>
    </row>
    <row r="46" spans="1:4" x14ac:dyDescent="0.25">
      <c r="A46" s="76" t="s">
        <v>408</v>
      </c>
      <c r="B46" s="77" t="s">
        <v>409</v>
      </c>
      <c r="C46" s="77" t="s">
        <v>290</v>
      </c>
      <c r="D46" s="85" t="s">
        <v>410</v>
      </c>
    </row>
    <row r="47" spans="1:4" x14ac:dyDescent="0.25">
      <c r="A47" s="76" t="s">
        <v>411</v>
      </c>
      <c r="B47" s="77" t="s">
        <v>412</v>
      </c>
      <c r="C47" s="77" t="s">
        <v>290</v>
      </c>
      <c r="D47" s="85" t="s">
        <v>413</v>
      </c>
    </row>
    <row r="48" spans="1:4" x14ac:dyDescent="0.25">
      <c r="A48" s="76" t="s">
        <v>414</v>
      </c>
      <c r="B48" s="77" t="s">
        <v>415</v>
      </c>
      <c r="C48" s="77" t="s">
        <v>290</v>
      </c>
      <c r="D48" s="85" t="s">
        <v>416</v>
      </c>
    </row>
    <row r="49" spans="1:4" x14ac:dyDescent="0.25">
      <c r="A49" s="76" t="s">
        <v>417</v>
      </c>
      <c r="B49" s="77" t="s">
        <v>418</v>
      </c>
      <c r="C49" s="77" t="s">
        <v>290</v>
      </c>
      <c r="D49" s="85" t="s">
        <v>419</v>
      </c>
    </row>
    <row r="50" spans="1:4" x14ac:dyDescent="0.25">
      <c r="A50" s="76" t="s">
        <v>420</v>
      </c>
      <c r="B50" s="77" t="s">
        <v>421</v>
      </c>
      <c r="C50" s="77" t="s">
        <v>290</v>
      </c>
      <c r="D50" s="85" t="s">
        <v>422</v>
      </c>
    </row>
    <row r="51" spans="1:4" x14ac:dyDescent="0.25">
      <c r="A51" s="76" t="s">
        <v>423</v>
      </c>
      <c r="B51" s="77" t="s">
        <v>424</v>
      </c>
      <c r="C51" s="77" t="s">
        <v>290</v>
      </c>
      <c r="D51" s="85" t="s">
        <v>410</v>
      </c>
    </row>
    <row r="52" spans="1:4" x14ac:dyDescent="0.25">
      <c r="A52" s="76" t="s">
        <v>638</v>
      </c>
      <c r="B52" s="77" t="s">
        <v>639</v>
      </c>
      <c r="C52" s="77" t="s">
        <v>290</v>
      </c>
      <c r="D52" s="85" t="s">
        <v>640</v>
      </c>
    </row>
    <row r="53" spans="1:4" x14ac:dyDescent="0.25">
      <c r="A53" s="76" t="s">
        <v>425</v>
      </c>
      <c r="B53" s="77" t="s">
        <v>426</v>
      </c>
      <c r="C53" s="77" t="s">
        <v>290</v>
      </c>
      <c r="D53" s="85" t="s">
        <v>427</v>
      </c>
    </row>
    <row r="54" spans="1:4" x14ac:dyDescent="0.25">
      <c r="A54" s="76" t="s">
        <v>644</v>
      </c>
      <c r="B54" s="77" t="s">
        <v>645</v>
      </c>
      <c r="C54" s="77" t="s">
        <v>290</v>
      </c>
      <c r="D54" s="85" t="s">
        <v>646</v>
      </c>
    </row>
    <row r="55" spans="1:4" x14ac:dyDescent="0.25">
      <c r="A55" s="76" t="s">
        <v>428</v>
      </c>
      <c r="B55" s="77" t="s">
        <v>429</v>
      </c>
      <c r="C55" s="77" t="s">
        <v>290</v>
      </c>
      <c r="D55" s="85" t="s">
        <v>430</v>
      </c>
    </row>
    <row r="56" spans="1:4" x14ac:dyDescent="0.25">
      <c r="A56" s="76" t="s">
        <v>431</v>
      </c>
      <c r="B56" s="77" t="s">
        <v>432</v>
      </c>
      <c r="C56" s="77" t="s">
        <v>290</v>
      </c>
      <c r="D56" s="85" t="s">
        <v>433</v>
      </c>
    </row>
    <row r="57" spans="1:4" x14ac:dyDescent="0.25">
      <c r="A57" s="76" t="s">
        <v>434</v>
      </c>
      <c r="B57" s="77" t="s">
        <v>435</v>
      </c>
      <c r="C57" s="77" t="s">
        <v>290</v>
      </c>
      <c r="D57" s="85" t="s">
        <v>436</v>
      </c>
    </row>
    <row r="58" spans="1:4" x14ac:dyDescent="0.25">
      <c r="A58" s="76" t="s">
        <v>437</v>
      </c>
      <c r="B58" s="77" t="s">
        <v>438</v>
      </c>
      <c r="C58" s="77" t="s">
        <v>290</v>
      </c>
      <c r="D58" s="85" t="s">
        <v>439</v>
      </c>
    </row>
    <row r="59" spans="1:4" x14ac:dyDescent="0.25">
      <c r="A59" s="76" t="s">
        <v>440</v>
      </c>
      <c r="B59" s="77" t="s">
        <v>441</v>
      </c>
      <c r="C59" s="77" t="s">
        <v>290</v>
      </c>
      <c r="D59" s="85" t="s">
        <v>442</v>
      </c>
    </row>
    <row r="60" spans="1:4" x14ac:dyDescent="0.25">
      <c r="A60" s="76" t="s">
        <v>443</v>
      </c>
      <c r="B60" s="77" t="s">
        <v>444</v>
      </c>
      <c r="C60" s="77" t="s">
        <v>290</v>
      </c>
      <c r="D60" s="85" t="s">
        <v>445</v>
      </c>
    </row>
    <row r="61" spans="1:4" x14ac:dyDescent="0.25">
      <c r="A61" s="76" t="s">
        <v>446</v>
      </c>
      <c r="B61" s="77" t="s">
        <v>447</v>
      </c>
      <c r="C61" s="77" t="s">
        <v>290</v>
      </c>
      <c r="D61" s="85" t="s">
        <v>448</v>
      </c>
    </row>
    <row r="62" spans="1:4" x14ac:dyDescent="0.25">
      <c r="A62" s="76" t="s">
        <v>449</v>
      </c>
      <c r="B62" s="77" t="s">
        <v>450</v>
      </c>
      <c r="C62" s="77" t="s">
        <v>290</v>
      </c>
      <c r="D62" s="85" t="s">
        <v>451</v>
      </c>
    </row>
    <row r="63" spans="1:4" x14ac:dyDescent="0.25">
      <c r="A63" s="76" t="s">
        <v>452</v>
      </c>
      <c r="B63" s="77" t="s">
        <v>453</v>
      </c>
      <c r="C63" s="77" t="s">
        <v>290</v>
      </c>
      <c r="D63" s="85" t="s">
        <v>454</v>
      </c>
    </row>
    <row r="64" spans="1:4" x14ac:dyDescent="0.25">
      <c r="A64" s="76" t="s">
        <v>455</v>
      </c>
      <c r="B64" s="77" t="s">
        <v>456</v>
      </c>
      <c r="C64" s="77" t="s">
        <v>290</v>
      </c>
      <c r="D64" s="85" t="s">
        <v>457</v>
      </c>
    </row>
    <row r="65" spans="1:4" x14ac:dyDescent="0.25">
      <c r="A65" s="76" t="s">
        <v>458</v>
      </c>
      <c r="B65" s="77" t="s">
        <v>459</v>
      </c>
      <c r="C65" s="77" t="s">
        <v>290</v>
      </c>
      <c r="D65" s="85" t="s">
        <v>460</v>
      </c>
    </row>
    <row r="66" spans="1:4" x14ac:dyDescent="0.25">
      <c r="A66" s="76" t="s">
        <v>701</v>
      </c>
      <c r="B66" s="77" t="s">
        <v>702</v>
      </c>
      <c r="C66" s="77" t="s">
        <v>290</v>
      </c>
      <c r="D66" s="85" t="s">
        <v>703</v>
      </c>
    </row>
    <row r="67" spans="1:4" x14ac:dyDescent="0.25">
      <c r="A67" s="76" t="s">
        <v>461</v>
      </c>
      <c r="B67" s="77" t="s">
        <v>462</v>
      </c>
      <c r="C67" s="77" t="s">
        <v>290</v>
      </c>
      <c r="D67" s="85" t="s">
        <v>463</v>
      </c>
    </row>
    <row r="68" spans="1:4" x14ac:dyDescent="0.25">
      <c r="A68" s="76" t="s">
        <v>464</v>
      </c>
      <c r="B68" s="77" t="s">
        <v>465</v>
      </c>
      <c r="C68" s="77" t="s">
        <v>290</v>
      </c>
      <c r="D68" s="85" t="s">
        <v>466</v>
      </c>
    </row>
    <row r="69" spans="1:4" x14ac:dyDescent="0.25">
      <c r="A69" s="76" t="s">
        <v>467</v>
      </c>
      <c r="B69" s="77" t="s">
        <v>468</v>
      </c>
      <c r="C69" s="77" t="s">
        <v>290</v>
      </c>
      <c r="D69" s="85" t="s">
        <v>469</v>
      </c>
    </row>
    <row r="70" spans="1:4" x14ac:dyDescent="0.25">
      <c r="A70" s="76" t="s">
        <v>470</v>
      </c>
      <c r="B70" s="77" t="s">
        <v>471</v>
      </c>
      <c r="C70" s="77" t="s">
        <v>290</v>
      </c>
      <c r="D70" s="85" t="s">
        <v>410</v>
      </c>
    </row>
    <row r="71" spans="1:4" x14ac:dyDescent="0.25">
      <c r="A71" s="76" t="s">
        <v>472</v>
      </c>
      <c r="B71" s="77" t="s">
        <v>473</v>
      </c>
      <c r="C71" s="77" t="s">
        <v>290</v>
      </c>
      <c r="D71" s="85" t="s">
        <v>474</v>
      </c>
    </row>
    <row r="72" spans="1:4" x14ac:dyDescent="0.25">
      <c r="A72" s="76" t="s">
        <v>475</v>
      </c>
      <c r="B72" s="77" t="s">
        <v>476</v>
      </c>
      <c r="C72" s="77" t="s">
        <v>290</v>
      </c>
      <c r="D72" s="85" t="s">
        <v>477</v>
      </c>
    </row>
    <row r="73" spans="1:4" x14ac:dyDescent="0.25">
      <c r="A73" s="76" t="s">
        <v>478</v>
      </c>
      <c r="B73" s="77" t="s">
        <v>479</v>
      </c>
      <c r="C73" s="77" t="s">
        <v>290</v>
      </c>
      <c r="D73" s="85" t="s">
        <v>480</v>
      </c>
    </row>
    <row r="74" spans="1:4" x14ac:dyDescent="0.25">
      <c r="A74" s="76" t="s">
        <v>481</v>
      </c>
      <c r="B74" s="77" t="s">
        <v>482</v>
      </c>
      <c r="C74" s="77" t="s">
        <v>290</v>
      </c>
      <c r="D74" s="85" t="s">
        <v>483</v>
      </c>
    </row>
    <row r="75" spans="1:4" x14ac:dyDescent="0.25">
      <c r="A75" s="76" t="s">
        <v>484</v>
      </c>
      <c r="B75" s="77" t="s">
        <v>485</v>
      </c>
      <c r="C75" s="77" t="s">
        <v>290</v>
      </c>
      <c r="D75" s="85" t="s">
        <v>486</v>
      </c>
    </row>
    <row r="76" spans="1:4" x14ac:dyDescent="0.25">
      <c r="A76" s="76" t="s">
        <v>487</v>
      </c>
      <c r="B76" s="77" t="s">
        <v>488</v>
      </c>
      <c r="C76" s="77" t="s">
        <v>290</v>
      </c>
      <c r="D76" s="85" t="s">
        <v>410</v>
      </c>
    </row>
    <row r="77" spans="1:4" x14ac:dyDescent="0.25">
      <c r="A77" s="76" t="s">
        <v>489</v>
      </c>
      <c r="B77" s="77" t="s">
        <v>490</v>
      </c>
      <c r="C77" s="77" t="s">
        <v>290</v>
      </c>
      <c r="D77" s="85" t="s">
        <v>491</v>
      </c>
    </row>
    <row r="78" spans="1:4" x14ac:dyDescent="0.25">
      <c r="A78" s="76" t="s">
        <v>492</v>
      </c>
      <c r="B78" s="77" t="s">
        <v>493</v>
      </c>
      <c r="C78" s="77" t="s">
        <v>290</v>
      </c>
      <c r="D78" s="85" t="s">
        <v>494</v>
      </c>
    </row>
    <row r="79" spans="1:4" x14ac:dyDescent="0.25">
      <c r="A79" s="76" t="s">
        <v>495</v>
      </c>
      <c r="B79" s="77" t="s">
        <v>496</v>
      </c>
      <c r="C79" s="77" t="s">
        <v>290</v>
      </c>
      <c r="D79" s="85" t="s">
        <v>497</v>
      </c>
    </row>
    <row r="80" spans="1:4" x14ac:dyDescent="0.25">
      <c r="A80" s="76" t="s">
        <v>498</v>
      </c>
      <c r="B80" s="77" t="s">
        <v>499</v>
      </c>
      <c r="C80" s="77" t="s">
        <v>290</v>
      </c>
      <c r="D80" s="85" t="s">
        <v>500</v>
      </c>
    </row>
    <row r="81" spans="1:4" x14ac:dyDescent="0.25">
      <c r="A81" s="76" t="s">
        <v>501</v>
      </c>
      <c r="B81" s="77" t="s">
        <v>502</v>
      </c>
      <c r="C81" s="77" t="s">
        <v>290</v>
      </c>
      <c r="D81" s="85" t="s">
        <v>503</v>
      </c>
    </row>
    <row r="82" spans="1:4" x14ac:dyDescent="0.25">
      <c r="A82" s="76" t="s">
        <v>504</v>
      </c>
      <c r="B82" s="77" t="s">
        <v>505</v>
      </c>
      <c r="C82" s="77" t="s">
        <v>290</v>
      </c>
      <c r="D82" s="85" t="s">
        <v>506</v>
      </c>
    </row>
    <row r="83" spans="1:4" x14ac:dyDescent="0.25">
      <c r="A83" s="76" t="s">
        <v>507</v>
      </c>
      <c r="B83" s="77" t="s">
        <v>508</v>
      </c>
      <c r="C83" s="77" t="s">
        <v>290</v>
      </c>
      <c r="D83" s="85" t="s">
        <v>509</v>
      </c>
    </row>
    <row r="84" spans="1:4" x14ac:dyDescent="0.25">
      <c r="A84" s="76" t="s">
        <v>803</v>
      </c>
      <c r="B84" s="77" t="s">
        <v>510</v>
      </c>
      <c r="C84" s="77" t="s">
        <v>290</v>
      </c>
      <c r="D84" s="85" t="s">
        <v>511</v>
      </c>
    </row>
    <row r="85" spans="1:4" x14ac:dyDescent="0.25">
      <c r="A85" s="76" t="s">
        <v>512</v>
      </c>
      <c r="B85" s="77" t="s">
        <v>513</v>
      </c>
      <c r="C85" s="77" t="s">
        <v>290</v>
      </c>
      <c r="D85" s="85" t="s">
        <v>514</v>
      </c>
    </row>
    <row r="86" spans="1:4" x14ac:dyDescent="0.25">
      <c r="A86" s="76" t="s">
        <v>515</v>
      </c>
      <c r="B86" s="77" t="s">
        <v>516</v>
      </c>
      <c r="C86" s="77" t="s">
        <v>290</v>
      </c>
      <c r="D86" s="85" t="s">
        <v>517</v>
      </c>
    </row>
    <row r="87" spans="1:4" x14ac:dyDescent="0.25">
      <c r="A87" s="80" t="s">
        <v>809</v>
      </c>
      <c r="B87" s="77" t="s">
        <v>810</v>
      </c>
      <c r="C87" s="77" t="s">
        <v>290</v>
      </c>
      <c r="D87" s="85" t="s">
        <v>811</v>
      </c>
    </row>
    <row r="88" spans="1:4" x14ac:dyDescent="0.25">
      <c r="A88" s="76" t="s">
        <v>518</v>
      </c>
      <c r="B88" s="77" t="s">
        <v>519</v>
      </c>
      <c r="C88" s="77" t="s">
        <v>290</v>
      </c>
      <c r="D88" s="85" t="s">
        <v>520</v>
      </c>
    </row>
    <row r="89" spans="1:4" x14ac:dyDescent="0.25">
      <c r="A89" s="76" t="s">
        <v>521</v>
      </c>
      <c r="B89" s="77" t="s">
        <v>522</v>
      </c>
      <c r="C89" s="77" t="s">
        <v>290</v>
      </c>
      <c r="D89" s="85" t="s">
        <v>523</v>
      </c>
    </row>
    <row r="90" spans="1:4" x14ac:dyDescent="0.25">
      <c r="A90" s="76" t="s">
        <v>524</v>
      </c>
      <c r="B90" s="77" t="s">
        <v>524</v>
      </c>
      <c r="C90" s="77" t="s">
        <v>290</v>
      </c>
      <c r="D90" s="85" t="s">
        <v>525</v>
      </c>
    </row>
    <row r="91" spans="1:4" x14ac:dyDescent="0.25">
      <c r="A91" s="76" t="s">
        <v>526</v>
      </c>
      <c r="B91" s="77" t="s">
        <v>527</v>
      </c>
      <c r="C91" s="77" t="s">
        <v>290</v>
      </c>
      <c r="D91" s="85" t="s">
        <v>528</v>
      </c>
    </row>
    <row r="92" spans="1:4" x14ac:dyDescent="0.25">
      <c r="A92" s="76" t="s">
        <v>529</v>
      </c>
      <c r="B92" s="77" t="s">
        <v>530</v>
      </c>
      <c r="C92" s="77" t="s">
        <v>290</v>
      </c>
      <c r="D92" s="85" t="s">
        <v>531</v>
      </c>
    </row>
    <row r="93" spans="1:4" x14ac:dyDescent="0.25">
      <c r="A93" s="76" t="s">
        <v>532</v>
      </c>
      <c r="B93" s="77" t="s">
        <v>533</v>
      </c>
      <c r="C93" s="77" t="s">
        <v>290</v>
      </c>
      <c r="D93" s="85" t="s">
        <v>410</v>
      </c>
    </row>
    <row r="94" spans="1:4" x14ac:dyDescent="0.25">
      <c r="A94" s="81" t="s">
        <v>534</v>
      </c>
      <c r="B94" s="82" t="s">
        <v>535</v>
      </c>
      <c r="C94" s="82" t="s">
        <v>536</v>
      </c>
      <c r="D94" s="87" t="s">
        <v>537</v>
      </c>
    </row>
    <row r="95" spans="1:4" x14ac:dyDescent="0.25">
      <c r="A95" s="76" t="s">
        <v>538</v>
      </c>
      <c r="B95" s="77" t="s">
        <v>539</v>
      </c>
      <c r="C95" s="77" t="s">
        <v>536</v>
      </c>
      <c r="D95" s="85" t="s">
        <v>540</v>
      </c>
    </row>
    <row r="96" spans="1:4" x14ac:dyDescent="0.25">
      <c r="A96" s="76" t="s">
        <v>544</v>
      </c>
      <c r="B96" s="77" t="s">
        <v>545</v>
      </c>
      <c r="C96" s="77" t="s">
        <v>536</v>
      </c>
      <c r="D96" s="85" t="s">
        <v>546</v>
      </c>
    </row>
    <row r="97" spans="1:4" x14ac:dyDescent="0.25">
      <c r="A97" s="83" t="s">
        <v>547</v>
      </c>
      <c r="B97" s="84" t="s">
        <v>548</v>
      </c>
      <c r="C97" s="84" t="s">
        <v>536</v>
      </c>
      <c r="D97" s="88" t="s">
        <v>549</v>
      </c>
    </row>
    <row r="98" spans="1:4" x14ac:dyDescent="0.25">
      <c r="A98" s="76" t="s">
        <v>550</v>
      </c>
      <c r="B98" s="77" t="s">
        <v>551</v>
      </c>
      <c r="C98" s="77" t="s">
        <v>552</v>
      </c>
      <c r="D98" s="85" t="s">
        <v>553</v>
      </c>
    </row>
    <row r="99" spans="1:4" x14ac:dyDescent="0.25">
      <c r="A99" s="76" t="s">
        <v>554</v>
      </c>
      <c r="B99" s="77" t="s">
        <v>555</v>
      </c>
      <c r="C99" s="77" t="s">
        <v>552</v>
      </c>
      <c r="D99" s="85" t="s">
        <v>556</v>
      </c>
    </row>
    <row r="100" spans="1:4" x14ac:dyDescent="0.25">
      <c r="A100" s="76" t="s">
        <v>557</v>
      </c>
      <c r="B100" s="77" t="s">
        <v>558</v>
      </c>
      <c r="C100" s="77" t="s">
        <v>552</v>
      </c>
      <c r="D100" s="85" t="s">
        <v>559</v>
      </c>
    </row>
    <row r="101" spans="1:4" x14ac:dyDescent="0.25">
      <c r="A101" s="76" t="s">
        <v>560</v>
      </c>
      <c r="B101" s="77" t="s">
        <v>561</v>
      </c>
      <c r="C101" s="77" t="s">
        <v>552</v>
      </c>
      <c r="D101" s="85" t="s">
        <v>562</v>
      </c>
    </row>
    <row r="102" spans="1:4" x14ac:dyDescent="0.25">
      <c r="A102" s="76" t="s">
        <v>563</v>
      </c>
      <c r="B102" s="77" t="s">
        <v>564</v>
      </c>
      <c r="C102" s="77" t="s">
        <v>552</v>
      </c>
      <c r="D102" s="85" t="s">
        <v>565</v>
      </c>
    </row>
    <row r="103" spans="1:4" x14ac:dyDescent="0.25">
      <c r="A103" s="76" t="s">
        <v>566</v>
      </c>
      <c r="B103" s="77" t="s">
        <v>567</v>
      </c>
      <c r="C103" s="77" t="s">
        <v>552</v>
      </c>
      <c r="D103" s="85" t="s">
        <v>568</v>
      </c>
    </row>
    <row r="104" spans="1:4" x14ac:dyDescent="0.25">
      <c r="A104" s="76" t="s">
        <v>569</v>
      </c>
      <c r="B104" s="77" t="s">
        <v>570</v>
      </c>
      <c r="C104" s="77" t="s">
        <v>552</v>
      </c>
      <c r="D104" s="85" t="s">
        <v>571</v>
      </c>
    </row>
    <row r="105" spans="1:4" x14ac:dyDescent="0.25">
      <c r="A105" s="76" t="s">
        <v>572</v>
      </c>
      <c r="B105" s="77" t="s">
        <v>573</v>
      </c>
      <c r="C105" s="77" t="s">
        <v>552</v>
      </c>
      <c r="D105" s="85" t="s">
        <v>574</v>
      </c>
    </row>
    <row r="106" spans="1:4" x14ac:dyDescent="0.25">
      <c r="A106" s="76" t="s">
        <v>575</v>
      </c>
      <c r="B106" s="77" t="s">
        <v>576</v>
      </c>
      <c r="C106" s="77" t="s">
        <v>552</v>
      </c>
      <c r="D106" s="85" t="s">
        <v>577</v>
      </c>
    </row>
    <row r="107" spans="1:4" x14ac:dyDescent="0.25">
      <c r="A107" s="76" t="s">
        <v>578</v>
      </c>
      <c r="B107" s="77" t="s">
        <v>579</v>
      </c>
      <c r="C107" s="77" t="s">
        <v>552</v>
      </c>
      <c r="D107" s="85" t="s">
        <v>580</v>
      </c>
    </row>
    <row r="108" spans="1:4" x14ac:dyDescent="0.25">
      <c r="A108" s="76" t="s">
        <v>581</v>
      </c>
      <c r="B108" s="77" t="s">
        <v>582</v>
      </c>
      <c r="C108" s="77" t="s">
        <v>552</v>
      </c>
      <c r="D108" s="85" t="s">
        <v>583</v>
      </c>
    </row>
    <row r="109" spans="1:4" x14ac:dyDescent="0.25">
      <c r="A109" s="76" t="s">
        <v>584</v>
      </c>
      <c r="B109" s="77" t="s">
        <v>585</v>
      </c>
      <c r="C109" s="77" t="s">
        <v>552</v>
      </c>
      <c r="D109" s="85" t="s">
        <v>586</v>
      </c>
    </row>
    <row r="110" spans="1:4" x14ac:dyDescent="0.25">
      <c r="A110" s="76" t="s">
        <v>587</v>
      </c>
      <c r="B110" s="77" t="s">
        <v>588</v>
      </c>
      <c r="C110" s="77" t="s">
        <v>552</v>
      </c>
      <c r="D110" s="85" t="s">
        <v>589</v>
      </c>
    </row>
    <row r="111" spans="1:4" x14ac:dyDescent="0.25">
      <c r="A111" s="76" t="s">
        <v>590</v>
      </c>
      <c r="B111" s="77" t="s">
        <v>591</v>
      </c>
      <c r="C111" s="77" t="s">
        <v>552</v>
      </c>
      <c r="D111" s="85" t="s">
        <v>592</v>
      </c>
    </row>
    <row r="112" spans="1:4" x14ac:dyDescent="0.25">
      <c r="A112" s="76" t="s">
        <v>593</v>
      </c>
      <c r="B112" s="77" t="s">
        <v>594</v>
      </c>
      <c r="C112" s="77" t="s">
        <v>552</v>
      </c>
      <c r="D112" s="85" t="s">
        <v>595</v>
      </c>
    </row>
    <row r="113" spans="1:4" x14ac:dyDescent="0.25">
      <c r="A113" s="76" t="s">
        <v>596</v>
      </c>
      <c r="B113" s="77" t="s">
        <v>597</v>
      </c>
      <c r="C113" s="77" t="s">
        <v>552</v>
      </c>
      <c r="D113" s="85" t="s">
        <v>598</v>
      </c>
    </row>
    <row r="114" spans="1:4" x14ac:dyDescent="0.25">
      <c r="A114" s="76" t="s">
        <v>541</v>
      </c>
      <c r="B114" s="77" t="s">
        <v>542</v>
      </c>
      <c r="C114" s="77" t="s">
        <v>552</v>
      </c>
      <c r="D114" s="85" t="s">
        <v>543</v>
      </c>
    </row>
    <row r="115" spans="1:4" x14ac:dyDescent="0.25">
      <c r="A115" s="76" t="s">
        <v>599</v>
      </c>
      <c r="B115" s="77" t="s">
        <v>600</v>
      </c>
      <c r="C115" s="77" t="s">
        <v>552</v>
      </c>
      <c r="D115" s="85" t="s">
        <v>601</v>
      </c>
    </row>
    <row r="116" spans="1:4" x14ac:dyDescent="0.25">
      <c r="A116" s="76" t="s">
        <v>602</v>
      </c>
      <c r="B116" s="77" t="s">
        <v>603</v>
      </c>
      <c r="C116" s="77" t="s">
        <v>552</v>
      </c>
      <c r="D116" s="85" t="s">
        <v>604</v>
      </c>
    </row>
    <row r="117" spans="1:4" x14ac:dyDescent="0.25">
      <c r="A117" s="76" t="s">
        <v>611</v>
      </c>
      <c r="B117" s="77" t="s">
        <v>612</v>
      </c>
      <c r="C117" s="77" t="s">
        <v>552</v>
      </c>
      <c r="D117" s="85" t="s">
        <v>613</v>
      </c>
    </row>
    <row r="118" spans="1:4" x14ac:dyDescent="0.25">
      <c r="A118" s="76" t="s">
        <v>614</v>
      </c>
      <c r="B118" s="77" t="s">
        <v>615</v>
      </c>
      <c r="C118" s="77" t="s">
        <v>552</v>
      </c>
      <c r="D118" s="85" t="s">
        <v>616</v>
      </c>
    </row>
    <row r="119" spans="1:4" x14ac:dyDescent="0.25">
      <c r="A119" s="76" t="s">
        <v>617</v>
      </c>
      <c r="B119" s="77" t="s">
        <v>618</v>
      </c>
      <c r="C119" s="77" t="s">
        <v>552</v>
      </c>
      <c r="D119" s="85" t="s">
        <v>619</v>
      </c>
    </row>
    <row r="120" spans="1:4" x14ac:dyDescent="0.25">
      <c r="A120" s="76" t="s">
        <v>620</v>
      </c>
      <c r="B120" s="77" t="s">
        <v>621</v>
      </c>
      <c r="C120" s="77" t="s">
        <v>552</v>
      </c>
      <c r="D120" s="85" t="s">
        <v>622</v>
      </c>
    </row>
    <row r="121" spans="1:4" x14ac:dyDescent="0.25">
      <c r="A121" s="76" t="s">
        <v>623</v>
      </c>
      <c r="B121" s="77" t="s">
        <v>624</v>
      </c>
      <c r="C121" s="77" t="s">
        <v>552</v>
      </c>
      <c r="D121" s="85" t="s">
        <v>625</v>
      </c>
    </row>
    <row r="122" spans="1:4" x14ac:dyDescent="0.25">
      <c r="A122" s="76" t="s">
        <v>626</v>
      </c>
      <c r="B122" s="77" t="s">
        <v>627</v>
      </c>
      <c r="C122" s="77" t="s">
        <v>552</v>
      </c>
      <c r="D122" s="85" t="s">
        <v>628</v>
      </c>
    </row>
    <row r="123" spans="1:4" x14ac:dyDescent="0.25">
      <c r="A123" s="76" t="s">
        <v>629</v>
      </c>
      <c r="B123" s="77" t="s">
        <v>630</v>
      </c>
      <c r="C123" s="77" t="s">
        <v>552</v>
      </c>
      <c r="D123" s="85" t="s">
        <v>631</v>
      </c>
    </row>
    <row r="124" spans="1:4" x14ac:dyDescent="0.25">
      <c r="A124" s="76" t="s">
        <v>632</v>
      </c>
      <c r="B124" s="77" t="s">
        <v>633</v>
      </c>
      <c r="C124" s="77" t="s">
        <v>552</v>
      </c>
      <c r="D124" s="85" t="s">
        <v>634</v>
      </c>
    </row>
    <row r="125" spans="1:4" x14ac:dyDescent="0.25">
      <c r="A125" s="76" t="s">
        <v>635</v>
      </c>
      <c r="B125" s="77" t="s">
        <v>636</v>
      </c>
      <c r="C125" s="77" t="s">
        <v>552</v>
      </c>
      <c r="D125" s="85" t="s">
        <v>637</v>
      </c>
    </row>
    <row r="126" spans="1:4" x14ac:dyDescent="0.25">
      <c r="A126" s="76" t="s">
        <v>641</v>
      </c>
      <c r="B126" s="77" t="s">
        <v>642</v>
      </c>
      <c r="C126" s="77" t="s">
        <v>552</v>
      </c>
      <c r="D126" s="85" t="s">
        <v>643</v>
      </c>
    </row>
    <row r="127" spans="1:4" x14ac:dyDescent="0.25">
      <c r="A127" s="76" t="s">
        <v>647</v>
      </c>
      <c r="B127" s="77" t="s">
        <v>648</v>
      </c>
      <c r="C127" s="77" t="s">
        <v>552</v>
      </c>
      <c r="D127" s="85" t="s">
        <v>649</v>
      </c>
    </row>
    <row r="128" spans="1:4" x14ac:dyDescent="0.25">
      <c r="A128" s="76" t="s">
        <v>650</v>
      </c>
      <c r="B128" s="77" t="s">
        <v>651</v>
      </c>
      <c r="C128" s="77" t="s">
        <v>552</v>
      </c>
      <c r="D128" s="85" t="s">
        <v>652</v>
      </c>
    </row>
    <row r="129" spans="1:4" x14ac:dyDescent="0.25">
      <c r="A129" s="76" t="s">
        <v>653</v>
      </c>
      <c r="B129" s="77" t="s">
        <v>654</v>
      </c>
      <c r="C129" s="77" t="s">
        <v>552</v>
      </c>
      <c r="D129" s="85" t="s">
        <v>655</v>
      </c>
    </row>
    <row r="130" spans="1:4" x14ac:dyDescent="0.25">
      <c r="A130" s="76" t="s">
        <v>656</v>
      </c>
      <c r="B130" s="77" t="s">
        <v>657</v>
      </c>
      <c r="C130" s="77" t="s">
        <v>552</v>
      </c>
      <c r="D130" s="85" t="s">
        <v>658</v>
      </c>
    </row>
    <row r="131" spans="1:4" x14ac:dyDescent="0.25">
      <c r="A131" s="76" t="s">
        <v>659</v>
      </c>
      <c r="B131" s="77" t="s">
        <v>660</v>
      </c>
      <c r="C131" s="77" t="s">
        <v>552</v>
      </c>
      <c r="D131" s="85" t="s">
        <v>661</v>
      </c>
    </row>
    <row r="132" spans="1:4" x14ac:dyDescent="0.25">
      <c r="A132" s="76" t="s">
        <v>662</v>
      </c>
      <c r="B132" s="77" t="s">
        <v>663</v>
      </c>
      <c r="C132" s="77" t="s">
        <v>552</v>
      </c>
      <c r="D132" s="85" t="s">
        <v>664</v>
      </c>
    </row>
    <row r="133" spans="1:4" x14ac:dyDescent="0.25">
      <c r="A133" s="76" t="s">
        <v>665</v>
      </c>
      <c r="B133" s="77" t="s">
        <v>666</v>
      </c>
      <c r="C133" s="77" t="s">
        <v>552</v>
      </c>
      <c r="D133" s="85" t="s">
        <v>667</v>
      </c>
    </row>
    <row r="134" spans="1:4" x14ac:dyDescent="0.25">
      <c r="A134" s="76" t="s">
        <v>668</v>
      </c>
      <c r="B134" s="77" t="s">
        <v>669</v>
      </c>
      <c r="C134" s="77" t="s">
        <v>552</v>
      </c>
      <c r="D134" s="85" t="s">
        <v>670</v>
      </c>
    </row>
    <row r="135" spans="1:4" x14ac:dyDescent="0.25">
      <c r="A135" s="76" t="s">
        <v>671</v>
      </c>
      <c r="B135" s="77" t="s">
        <v>672</v>
      </c>
      <c r="C135" s="77" t="s">
        <v>552</v>
      </c>
      <c r="D135" s="85" t="s">
        <v>673</v>
      </c>
    </row>
    <row r="136" spans="1:4" x14ac:dyDescent="0.25">
      <c r="A136" s="76" t="s">
        <v>674</v>
      </c>
      <c r="B136" s="77" t="s">
        <v>675</v>
      </c>
      <c r="C136" s="77" t="s">
        <v>552</v>
      </c>
      <c r="D136" s="85" t="s">
        <v>676</v>
      </c>
    </row>
    <row r="137" spans="1:4" x14ac:dyDescent="0.25">
      <c r="A137" s="76" t="s">
        <v>677</v>
      </c>
      <c r="B137" s="77" t="s">
        <v>678</v>
      </c>
      <c r="C137" s="77" t="s">
        <v>552</v>
      </c>
      <c r="D137" s="85" t="s">
        <v>679</v>
      </c>
    </row>
    <row r="138" spans="1:4" x14ac:dyDescent="0.25">
      <c r="A138" s="76" t="s">
        <v>680</v>
      </c>
      <c r="B138" s="77" t="s">
        <v>681</v>
      </c>
      <c r="C138" s="77" t="s">
        <v>552</v>
      </c>
      <c r="D138" s="85" t="s">
        <v>682</v>
      </c>
    </row>
    <row r="139" spans="1:4" x14ac:dyDescent="0.25">
      <c r="A139" s="76" t="s">
        <v>683</v>
      </c>
      <c r="B139" s="77" t="s">
        <v>684</v>
      </c>
      <c r="C139" s="77" t="s">
        <v>552</v>
      </c>
      <c r="D139" s="85" t="s">
        <v>685</v>
      </c>
    </row>
    <row r="140" spans="1:4" x14ac:dyDescent="0.25">
      <c r="A140" s="76" t="s">
        <v>686</v>
      </c>
      <c r="B140" s="77" t="s">
        <v>687</v>
      </c>
      <c r="C140" s="77" t="s">
        <v>552</v>
      </c>
      <c r="D140" s="85" t="s">
        <v>688</v>
      </c>
    </row>
    <row r="141" spans="1:4" x14ac:dyDescent="0.25">
      <c r="A141" s="76" t="s">
        <v>689</v>
      </c>
      <c r="B141" s="77" t="s">
        <v>690</v>
      </c>
      <c r="C141" s="77" t="s">
        <v>552</v>
      </c>
      <c r="D141" s="85" t="s">
        <v>691</v>
      </c>
    </row>
    <row r="142" spans="1:4" x14ac:dyDescent="0.25">
      <c r="A142" s="76" t="s">
        <v>692</v>
      </c>
      <c r="B142" s="77" t="s">
        <v>693</v>
      </c>
      <c r="C142" s="77" t="s">
        <v>552</v>
      </c>
      <c r="D142" s="85" t="s">
        <v>694</v>
      </c>
    </row>
    <row r="143" spans="1:4" x14ac:dyDescent="0.25">
      <c r="A143" s="76" t="s">
        <v>695</v>
      </c>
      <c r="B143" s="77" t="s">
        <v>696</v>
      </c>
      <c r="C143" s="77" t="s">
        <v>552</v>
      </c>
      <c r="D143" s="85" t="s">
        <v>697</v>
      </c>
    </row>
    <row r="144" spans="1:4" x14ac:dyDescent="0.25">
      <c r="A144" s="76" t="s">
        <v>698</v>
      </c>
      <c r="B144" s="77" t="s">
        <v>699</v>
      </c>
      <c r="C144" s="77" t="s">
        <v>552</v>
      </c>
      <c r="D144" s="85" t="s">
        <v>700</v>
      </c>
    </row>
    <row r="145" spans="1:4" x14ac:dyDescent="0.25">
      <c r="A145" s="76" t="s">
        <v>704</v>
      </c>
      <c r="B145" s="77" t="s">
        <v>705</v>
      </c>
      <c r="C145" s="77" t="s">
        <v>552</v>
      </c>
      <c r="D145" s="85" t="s">
        <v>706</v>
      </c>
    </row>
    <row r="146" spans="1:4" x14ac:dyDescent="0.25">
      <c r="A146" s="76" t="s">
        <v>707</v>
      </c>
      <c r="B146" s="77" t="s">
        <v>708</v>
      </c>
      <c r="C146" s="77" t="s">
        <v>552</v>
      </c>
      <c r="D146" s="85" t="s">
        <v>709</v>
      </c>
    </row>
    <row r="147" spans="1:4" x14ac:dyDescent="0.25">
      <c r="A147" s="76" t="s">
        <v>710</v>
      </c>
      <c r="B147" s="77" t="s">
        <v>711</v>
      </c>
      <c r="C147" s="77" t="s">
        <v>552</v>
      </c>
      <c r="D147" s="85" t="s">
        <v>712</v>
      </c>
    </row>
    <row r="148" spans="1:4" x14ac:dyDescent="0.25">
      <c r="A148" s="76" t="s">
        <v>713</v>
      </c>
      <c r="B148" s="77" t="s">
        <v>714</v>
      </c>
      <c r="C148" s="77" t="s">
        <v>552</v>
      </c>
      <c r="D148" s="85" t="s">
        <v>715</v>
      </c>
    </row>
    <row r="149" spans="1:4" x14ac:dyDescent="0.25">
      <c r="A149" s="76" t="s">
        <v>716</v>
      </c>
      <c r="B149" s="77" t="s">
        <v>717</v>
      </c>
      <c r="C149" s="77" t="s">
        <v>552</v>
      </c>
      <c r="D149" s="85" t="s">
        <v>718</v>
      </c>
    </row>
    <row r="150" spans="1:4" x14ac:dyDescent="0.25">
      <c r="A150" s="76" t="s">
        <v>719</v>
      </c>
      <c r="B150" s="77" t="s">
        <v>720</v>
      </c>
      <c r="C150" s="77" t="s">
        <v>552</v>
      </c>
      <c r="D150" s="85" t="s">
        <v>721</v>
      </c>
    </row>
    <row r="151" spans="1:4" x14ac:dyDescent="0.25">
      <c r="A151" s="76" t="s">
        <v>722</v>
      </c>
      <c r="B151" s="77" t="s">
        <v>723</v>
      </c>
      <c r="C151" s="77" t="s">
        <v>552</v>
      </c>
      <c r="D151" s="85" t="s">
        <v>724</v>
      </c>
    </row>
    <row r="152" spans="1:4" x14ac:dyDescent="0.25">
      <c r="A152" s="76" t="s">
        <v>725</v>
      </c>
      <c r="B152" s="77" t="s">
        <v>726</v>
      </c>
      <c r="C152" s="77" t="s">
        <v>552</v>
      </c>
      <c r="D152" s="85" t="s">
        <v>727</v>
      </c>
    </row>
    <row r="153" spans="1:4" x14ac:dyDescent="0.25">
      <c r="A153" s="76" t="s">
        <v>728</v>
      </c>
      <c r="B153" s="77" t="s">
        <v>729</v>
      </c>
      <c r="C153" s="77" t="s">
        <v>552</v>
      </c>
      <c r="D153" s="85" t="s">
        <v>730</v>
      </c>
    </row>
    <row r="154" spans="1:4" x14ac:dyDescent="0.25">
      <c r="A154" s="76" t="s">
        <v>731</v>
      </c>
      <c r="B154" s="77" t="s">
        <v>732</v>
      </c>
      <c r="C154" s="77" t="s">
        <v>552</v>
      </c>
      <c r="D154" s="85" t="s">
        <v>733</v>
      </c>
    </row>
    <row r="155" spans="1:4" x14ac:dyDescent="0.25">
      <c r="A155" s="76" t="s">
        <v>734</v>
      </c>
      <c r="B155" s="77" t="s">
        <v>735</v>
      </c>
      <c r="C155" s="77" t="s">
        <v>552</v>
      </c>
      <c r="D155" s="85" t="s">
        <v>736</v>
      </c>
    </row>
    <row r="156" spans="1:4" x14ac:dyDescent="0.25">
      <c r="A156" s="76" t="s">
        <v>737</v>
      </c>
      <c r="B156" s="77" t="s">
        <v>738</v>
      </c>
      <c r="C156" s="77" t="s">
        <v>552</v>
      </c>
      <c r="D156" s="85" t="s">
        <v>739</v>
      </c>
    </row>
    <row r="157" spans="1:4" x14ac:dyDescent="0.25">
      <c r="A157" s="76" t="s">
        <v>740</v>
      </c>
      <c r="B157" s="77" t="s">
        <v>741</v>
      </c>
      <c r="C157" s="77" t="s">
        <v>552</v>
      </c>
      <c r="D157" s="85" t="s">
        <v>742</v>
      </c>
    </row>
    <row r="158" spans="1:4" x14ac:dyDescent="0.25">
      <c r="A158" s="76" t="s">
        <v>743</v>
      </c>
      <c r="B158" s="77" t="s">
        <v>744</v>
      </c>
      <c r="C158" s="77" t="s">
        <v>552</v>
      </c>
      <c r="D158" s="85" t="s">
        <v>745</v>
      </c>
    </row>
    <row r="159" spans="1:4" x14ac:dyDescent="0.25">
      <c r="A159" s="76" t="s">
        <v>746</v>
      </c>
      <c r="B159" s="77" t="s">
        <v>747</v>
      </c>
      <c r="C159" s="77" t="s">
        <v>552</v>
      </c>
      <c r="D159" s="85" t="s">
        <v>748</v>
      </c>
    </row>
    <row r="160" spans="1:4" x14ac:dyDescent="0.25">
      <c r="A160" s="76" t="s">
        <v>749</v>
      </c>
      <c r="B160" s="77" t="s">
        <v>750</v>
      </c>
      <c r="C160" s="77" t="s">
        <v>552</v>
      </c>
      <c r="D160" s="85" t="s">
        <v>751</v>
      </c>
    </row>
    <row r="161" spans="1:4" x14ac:dyDescent="0.25">
      <c r="A161" s="76" t="s">
        <v>752</v>
      </c>
      <c r="B161" s="77" t="s">
        <v>753</v>
      </c>
      <c r="C161" s="77" t="s">
        <v>552</v>
      </c>
      <c r="D161" s="85" t="s">
        <v>754</v>
      </c>
    </row>
    <row r="162" spans="1:4" x14ac:dyDescent="0.25">
      <c r="A162" s="76" t="s">
        <v>755</v>
      </c>
      <c r="B162" s="77" t="s">
        <v>756</v>
      </c>
      <c r="C162" s="77" t="s">
        <v>552</v>
      </c>
      <c r="D162" s="85" t="s">
        <v>757</v>
      </c>
    </row>
    <row r="163" spans="1:4" x14ac:dyDescent="0.25">
      <c r="A163" s="76" t="s">
        <v>758</v>
      </c>
      <c r="B163" s="77" t="s">
        <v>759</v>
      </c>
      <c r="C163" s="77" t="s">
        <v>552</v>
      </c>
      <c r="D163" s="85" t="s">
        <v>760</v>
      </c>
    </row>
    <row r="164" spans="1:4" x14ac:dyDescent="0.25">
      <c r="A164" s="76" t="s">
        <v>761</v>
      </c>
      <c r="B164" s="77" t="s">
        <v>762</v>
      </c>
      <c r="C164" s="77" t="s">
        <v>552</v>
      </c>
      <c r="D164" s="85" t="s">
        <v>763</v>
      </c>
    </row>
    <row r="165" spans="1:4" x14ac:dyDescent="0.25">
      <c r="A165" s="76" t="s">
        <v>764</v>
      </c>
      <c r="B165" s="77" t="s">
        <v>765</v>
      </c>
      <c r="C165" s="77" t="s">
        <v>552</v>
      </c>
      <c r="D165" s="85" t="s">
        <v>766</v>
      </c>
    </row>
    <row r="166" spans="1:4" x14ac:dyDescent="0.25">
      <c r="A166" s="76" t="s">
        <v>767</v>
      </c>
      <c r="B166" s="77" t="s">
        <v>768</v>
      </c>
      <c r="C166" s="77" t="s">
        <v>552</v>
      </c>
      <c r="D166" s="85" t="s">
        <v>769</v>
      </c>
    </row>
    <row r="167" spans="1:4" x14ac:dyDescent="0.25">
      <c r="A167" s="76" t="s">
        <v>770</v>
      </c>
      <c r="B167" s="77" t="s">
        <v>771</v>
      </c>
      <c r="C167" s="77" t="s">
        <v>552</v>
      </c>
      <c r="D167" s="85" t="s">
        <v>772</v>
      </c>
    </row>
    <row r="168" spans="1:4" x14ac:dyDescent="0.25">
      <c r="A168" s="76" t="s">
        <v>773</v>
      </c>
      <c r="B168" s="77" t="s">
        <v>774</v>
      </c>
      <c r="C168" s="77" t="s">
        <v>552</v>
      </c>
      <c r="D168" s="85" t="s">
        <v>775</v>
      </c>
    </row>
    <row r="169" spans="1:4" x14ac:dyDescent="0.25">
      <c r="A169" s="76" t="s">
        <v>776</v>
      </c>
      <c r="B169" s="77" t="s">
        <v>777</v>
      </c>
      <c r="C169" s="77" t="s">
        <v>552</v>
      </c>
      <c r="D169" s="85" t="s">
        <v>778</v>
      </c>
    </row>
    <row r="170" spans="1:4" x14ac:dyDescent="0.25">
      <c r="A170" s="76" t="s">
        <v>779</v>
      </c>
      <c r="B170" s="77" t="s">
        <v>780</v>
      </c>
      <c r="C170" s="77" t="s">
        <v>552</v>
      </c>
      <c r="D170" s="85" t="s">
        <v>781</v>
      </c>
    </row>
    <row r="171" spans="1:4" x14ac:dyDescent="0.25">
      <c r="A171" s="76" t="s">
        <v>782</v>
      </c>
      <c r="B171" s="77" t="s">
        <v>783</v>
      </c>
      <c r="C171" s="77" t="s">
        <v>552</v>
      </c>
      <c r="D171" s="85" t="s">
        <v>784</v>
      </c>
    </row>
    <row r="172" spans="1:4" x14ac:dyDescent="0.25">
      <c r="A172" s="76" t="s">
        <v>785</v>
      </c>
      <c r="B172" s="77" t="s">
        <v>786</v>
      </c>
      <c r="C172" s="77" t="s">
        <v>552</v>
      </c>
      <c r="D172" s="85" t="s">
        <v>787</v>
      </c>
    </row>
    <row r="173" spans="1:4" x14ac:dyDescent="0.25">
      <c r="A173" s="76" t="s">
        <v>788</v>
      </c>
      <c r="B173" s="77" t="s">
        <v>789</v>
      </c>
      <c r="C173" s="77" t="s">
        <v>552</v>
      </c>
      <c r="D173" s="85" t="s">
        <v>790</v>
      </c>
    </row>
    <row r="174" spans="1:4" x14ac:dyDescent="0.25">
      <c r="A174" s="76" t="s">
        <v>791</v>
      </c>
      <c r="B174" s="77" t="s">
        <v>792</v>
      </c>
      <c r="C174" s="77" t="s">
        <v>552</v>
      </c>
      <c r="D174" s="85" t="s">
        <v>793</v>
      </c>
    </row>
    <row r="175" spans="1:4" x14ac:dyDescent="0.25">
      <c r="A175" s="76" t="s">
        <v>794</v>
      </c>
      <c r="B175" s="77" t="s">
        <v>795</v>
      </c>
      <c r="C175" s="77" t="s">
        <v>552</v>
      </c>
      <c r="D175" s="85" t="s">
        <v>796</v>
      </c>
    </row>
    <row r="176" spans="1:4" x14ac:dyDescent="0.25">
      <c r="A176" s="76" t="s">
        <v>797</v>
      </c>
      <c r="B176" s="77" t="s">
        <v>798</v>
      </c>
      <c r="C176" s="77" t="s">
        <v>552</v>
      </c>
      <c r="D176" s="85" t="s">
        <v>799</v>
      </c>
    </row>
    <row r="177" spans="1:4" x14ac:dyDescent="0.25">
      <c r="A177" s="83" t="s">
        <v>800</v>
      </c>
      <c r="B177" s="84" t="s">
        <v>801</v>
      </c>
      <c r="C177" s="84" t="s">
        <v>552</v>
      </c>
      <c r="D177" s="88" t="s">
        <v>802</v>
      </c>
    </row>
  </sheetData>
  <sheetProtection algorithmName="SHA-512" hashValue="BuLssa7cT8s5+XjT4pdS3dPIy0G/x5UI7cxkd/9ELgXFq44MdYyaoGTUI9j7a+jZIzpjdWKHOUQU2Q1VvHacUA==" saltValue="zKAwy8CeLw26oAHzI/y6MA==" spinCount="100000" sheet="1" objects="1" scenarios="1"/>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87"/>
  <sheetViews>
    <sheetView topLeftCell="A51" workbookViewId="0">
      <selection activeCell="B59" sqref="A1:D87"/>
    </sheetView>
  </sheetViews>
  <sheetFormatPr defaultColWidth="9.140625" defaultRowHeight="12" x14ac:dyDescent="0.2"/>
  <cols>
    <col min="1" max="1" width="9.140625" style="17"/>
    <col min="2" max="4" width="58.85546875" style="17" customWidth="1"/>
    <col min="5" max="16384" width="9.140625" style="17"/>
  </cols>
  <sheetData>
    <row r="1" spans="1:4" x14ac:dyDescent="0.2">
      <c r="A1" s="17" t="s">
        <v>94</v>
      </c>
      <c r="B1" s="17" t="s">
        <v>95</v>
      </c>
      <c r="C1" s="17" t="s">
        <v>96</v>
      </c>
      <c r="D1" s="17" t="s">
        <v>97</v>
      </c>
    </row>
    <row r="2" spans="1:4" x14ac:dyDescent="0.2">
      <c r="A2" s="17">
        <v>1</v>
      </c>
      <c r="B2" s="17" t="s">
        <v>0</v>
      </c>
      <c r="C2" s="17" t="s">
        <v>71</v>
      </c>
      <c r="D2" s="17" t="s">
        <v>98</v>
      </c>
    </row>
    <row r="3" spans="1:4" x14ac:dyDescent="0.2">
      <c r="A3" s="17">
        <v>2</v>
      </c>
      <c r="B3" s="17" t="s">
        <v>1</v>
      </c>
      <c r="C3" s="17" t="s">
        <v>72</v>
      </c>
      <c r="D3" s="17" t="s">
        <v>99</v>
      </c>
    </row>
    <row r="4" spans="1:4" x14ac:dyDescent="0.2">
      <c r="A4" s="17">
        <v>3</v>
      </c>
      <c r="B4" s="17" t="s">
        <v>33</v>
      </c>
      <c r="C4" s="17" t="s">
        <v>73</v>
      </c>
      <c r="D4" s="17" t="s">
        <v>100</v>
      </c>
    </row>
    <row r="5" spans="1:4" x14ac:dyDescent="0.2">
      <c r="A5" s="17">
        <v>4</v>
      </c>
      <c r="B5" s="17" t="s">
        <v>2</v>
      </c>
      <c r="C5" s="17" t="s">
        <v>74</v>
      </c>
      <c r="D5" s="17" t="s">
        <v>101</v>
      </c>
    </row>
    <row r="6" spans="1:4" ht="24" x14ac:dyDescent="0.2">
      <c r="A6" s="17">
        <v>5</v>
      </c>
      <c r="B6" s="17" t="s">
        <v>3</v>
      </c>
      <c r="C6" s="17" t="s">
        <v>75</v>
      </c>
      <c r="D6" s="17" t="s">
        <v>102</v>
      </c>
    </row>
    <row r="7" spans="1:4" x14ac:dyDescent="0.2">
      <c r="A7" s="17">
        <v>6</v>
      </c>
      <c r="B7" s="17" t="s">
        <v>4</v>
      </c>
      <c r="C7" s="17" t="s">
        <v>76</v>
      </c>
      <c r="D7" s="17" t="s">
        <v>103</v>
      </c>
    </row>
    <row r="8" spans="1:4" x14ac:dyDescent="0.2">
      <c r="A8" s="17">
        <v>7</v>
      </c>
      <c r="B8" s="17" t="s">
        <v>5</v>
      </c>
      <c r="C8" s="17" t="s">
        <v>77</v>
      </c>
      <c r="D8" s="17" t="s">
        <v>104</v>
      </c>
    </row>
    <row r="9" spans="1:4" x14ac:dyDescent="0.2">
      <c r="A9" s="17">
        <v>8</v>
      </c>
      <c r="B9" s="17" t="s">
        <v>0</v>
      </c>
      <c r="C9" s="17" t="s">
        <v>78</v>
      </c>
      <c r="D9" s="17" t="s">
        <v>105</v>
      </c>
    </row>
    <row r="10" spans="1:4" x14ac:dyDescent="0.2">
      <c r="A10" s="17">
        <v>9</v>
      </c>
      <c r="B10" s="17" t="s">
        <v>1</v>
      </c>
      <c r="C10" s="17" t="s">
        <v>72</v>
      </c>
      <c r="D10" s="17" t="s">
        <v>99</v>
      </c>
    </row>
    <row r="11" spans="1:4" x14ac:dyDescent="0.2">
      <c r="A11" s="17">
        <v>10</v>
      </c>
      <c r="B11" s="17" t="s">
        <v>2</v>
      </c>
      <c r="C11" s="17" t="s">
        <v>74</v>
      </c>
      <c r="D11" s="17" t="s">
        <v>101</v>
      </c>
    </row>
    <row r="12" spans="1:4" x14ac:dyDescent="0.2">
      <c r="A12" s="17">
        <v>11</v>
      </c>
      <c r="B12" s="17" t="s">
        <v>0</v>
      </c>
      <c r="C12" s="17" t="s">
        <v>78</v>
      </c>
      <c r="D12" s="17" t="s">
        <v>105</v>
      </c>
    </row>
    <row r="13" spans="1:4" x14ac:dyDescent="0.2">
      <c r="A13" s="17">
        <v>12</v>
      </c>
      <c r="B13" s="17" t="s">
        <v>1</v>
      </c>
      <c r="C13" s="17" t="s">
        <v>72</v>
      </c>
      <c r="D13" s="17" t="s">
        <v>99</v>
      </c>
    </row>
    <row r="14" spans="1:4" x14ac:dyDescent="0.2">
      <c r="A14" s="17">
        <v>13</v>
      </c>
      <c r="B14" s="17" t="s">
        <v>2</v>
      </c>
      <c r="C14" s="17" t="s">
        <v>74</v>
      </c>
      <c r="D14" s="17" t="s">
        <v>101</v>
      </c>
    </row>
    <row r="15" spans="1:4" x14ac:dyDescent="0.2">
      <c r="A15" s="17">
        <v>14</v>
      </c>
      <c r="B15" s="17" t="s">
        <v>0</v>
      </c>
      <c r="C15" s="17" t="s">
        <v>78</v>
      </c>
      <c r="D15" s="17" t="s">
        <v>105</v>
      </c>
    </row>
    <row r="16" spans="1:4" x14ac:dyDescent="0.2">
      <c r="A16" s="17">
        <v>15</v>
      </c>
      <c r="B16" s="17" t="s">
        <v>1</v>
      </c>
      <c r="C16" s="17" t="s">
        <v>72</v>
      </c>
      <c r="D16" s="17" t="s">
        <v>99</v>
      </c>
    </row>
    <row r="17" spans="1:4" x14ac:dyDescent="0.2">
      <c r="A17" s="17">
        <v>16</v>
      </c>
      <c r="B17" s="17" t="s">
        <v>2</v>
      </c>
      <c r="C17" s="17" t="s">
        <v>74</v>
      </c>
      <c r="D17" s="17" t="s">
        <v>101</v>
      </c>
    </row>
    <row r="18" spans="1:4" x14ac:dyDescent="0.2">
      <c r="A18" s="17">
        <v>17</v>
      </c>
      <c r="B18" s="17" t="s">
        <v>0</v>
      </c>
      <c r="C18" s="17" t="s">
        <v>78</v>
      </c>
      <c r="D18" s="17" t="s">
        <v>105</v>
      </c>
    </row>
    <row r="19" spans="1:4" x14ac:dyDescent="0.2">
      <c r="A19" s="17">
        <v>18</v>
      </c>
      <c r="B19" s="17" t="s">
        <v>1</v>
      </c>
      <c r="C19" s="17" t="s">
        <v>72</v>
      </c>
      <c r="D19" s="17" t="s">
        <v>99</v>
      </c>
    </row>
    <row r="20" spans="1:4" x14ac:dyDescent="0.2">
      <c r="A20" s="17">
        <v>19</v>
      </c>
      <c r="B20" s="17" t="s">
        <v>2</v>
      </c>
      <c r="C20" s="17" t="s">
        <v>74</v>
      </c>
      <c r="D20" s="17" t="s">
        <v>101</v>
      </c>
    </row>
    <row r="21" spans="1:4" x14ac:dyDescent="0.2">
      <c r="A21" s="17">
        <v>20</v>
      </c>
      <c r="B21" s="17" t="s">
        <v>6</v>
      </c>
      <c r="C21" s="17" t="s">
        <v>79</v>
      </c>
      <c r="D21" s="17" t="s">
        <v>106</v>
      </c>
    </row>
    <row r="22" spans="1:4" x14ac:dyDescent="0.2">
      <c r="A22" s="17">
        <v>21</v>
      </c>
      <c r="B22" s="17" t="s">
        <v>7</v>
      </c>
      <c r="C22" s="17" t="s">
        <v>80</v>
      </c>
      <c r="D22" s="17" t="s">
        <v>107</v>
      </c>
    </row>
    <row r="23" spans="1:4" x14ac:dyDescent="0.2">
      <c r="A23" s="17">
        <v>22</v>
      </c>
      <c r="B23" s="17" t="s">
        <v>8</v>
      </c>
      <c r="C23" s="17" t="s">
        <v>81</v>
      </c>
      <c r="D23" s="17" t="s">
        <v>108</v>
      </c>
    </row>
    <row r="24" spans="1:4" x14ac:dyDescent="0.2">
      <c r="A24" s="17">
        <v>23</v>
      </c>
      <c r="B24" s="17" t="s">
        <v>9</v>
      </c>
      <c r="C24" s="17" t="s">
        <v>82</v>
      </c>
      <c r="D24" s="17" t="s">
        <v>109</v>
      </c>
    </row>
    <row r="25" spans="1:4" x14ac:dyDescent="0.2">
      <c r="A25" s="17">
        <v>24</v>
      </c>
      <c r="B25" s="17" t="s">
        <v>10</v>
      </c>
      <c r="C25" s="17" t="s">
        <v>83</v>
      </c>
      <c r="D25" s="17" t="s">
        <v>110</v>
      </c>
    </row>
    <row r="26" spans="1:4" x14ac:dyDescent="0.2">
      <c r="A26" s="17">
        <v>25</v>
      </c>
      <c r="B26" s="17" t="s">
        <v>69</v>
      </c>
      <c r="C26" s="17" t="s">
        <v>84</v>
      </c>
      <c r="D26" s="17" t="s">
        <v>111</v>
      </c>
    </row>
    <row r="27" spans="1:4" x14ac:dyDescent="0.2">
      <c r="A27" s="17">
        <v>26</v>
      </c>
      <c r="B27" s="17" t="s">
        <v>11</v>
      </c>
      <c r="C27" s="17" t="s">
        <v>85</v>
      </c>
      <c r="D27" s="17" t="s">
        <v>112</v>
      </c>
    </row>
    <row r="28" spans="1:4" x14ac:dyDescent="0.2">
      <c r="A28" s="17">
        <v>27</v>
      </c>
      <c r="B28" s="17" t="s">
        <v>12</v>
      </c>
      <c r="C28" s="17" t="s">
        <v>86</v>
      </c>
      <c r="D28" s="17" t="s">
        <v>113</v>
      </c>
    </row>
    <row r="29" spans="1:4" x14ac:dyDescent="0.2">
      <c r="A29" s="17">
        <v>28</v>
      </c>
      <c r="B29" s="17" t="s">
        <v>13</v>
      </c>
      <c r="C29" s="17" t="s">
        <v>87</v>
      </c>
      <c r="D29" s="17" t="s">
        <v>114</v>
      </c>
    </row>
    <row r="30" spans="1:4" x14ac:dyDescent="0.2">
      <c r="A30" s="17">
        <v>29</v>
      </c>
      <c r="B30" s="17" t="s">
        <v>258</v>
      </c>
      <c r="C30" s="17" t="s">
        <v>259</v>
      </c>
      <c r="D30" s="17" t="s">
        <v>260</v>
      </c>
    </row>
    <row r="31" spans="1:4" x14ac:dyDescent="0.2">
      <c r="A31" s="17">
        <v>30</v>
      </c>
      <c r="B31" s="17" t="s">
        <v>14</v>
      </c>
      <c r="C31" s="17" t="s">
        <v>88</v>
      </c>
      <c r="D31" s="17" t="s">
        <v>115</v>
      </c>
    </row>
    <row r="32" spans="1:4" x14ac:dyDescent="0.2">
      <c r="A32" s="17">
        <v>31</v>
      </c>
      <c r="B32" s="17" t="s">
        <v>15</v>
      </c>
      <c r="C32" s="17" t="s">
        <v>89</v>
      </c>
      <c r="D32" s="17" t="s">
        <v>116</v>
      </c>
    </row>
    <row r="33" spans="1:4" x14ac:dyDescent="0.2">
      <c r="A33" s="17">
        <v>32</v>
      </c>
      <c r="B33" s="17" t="s">
        <v>16</v>
      </c>
      <c r="C33" s="17" t="s">
        <v>90</v>
      </c>
      <c r="D33" s="17" t="s">
        <v>117</v>
      </c>
    </row>
    <row r="34" spans="1:4" x14ac:dyDescent="0.2">
      <c r="A34" s="17">
        <v>33</v>
      </c>
      <c r="B34" s="17" t="s">
        <v>17</v>
      </c>
      <c r="C34" s="17" t="s">
        <v>91</v>
      </c>
      <c r="D34" s="17" t="s">
        <v>118</v>
      </c>
    </row>
    <row r="35" spans="1:4" x14ac:dyDescent="0.2">
      <c r="A35" s="17">
        <v>34</v>
      </c>
      <c r="B35" s="17" t="s">
        <v>18</v>
      </c>
      <c r="C35" s="17" t="s">
        <v>92</v>
      </c>
      <c r="D35" s="17" t="s">
        <v>119</v>
      </c>
    </row>
    <row r="36" spans="1:4" x14ac:dyDescent="0.2">
      <c r="A36" s="17">
        <v>35</v>
      </c>
      <c r="B36" s="17" t="s">
        <v>19</v>
      </c>
      <c r="C36" s="17" t="s">
        <v>93</v>
      </c>
      <c r="D36" s="17" t="s">
        <v>120</v>
      </c>
    </row>
    <row r="37" spans="1:4" x14ac:dyDescent="0.2">
      <c r="A37" s="17" t="s">
        <v>121</v>
      </c>
      <c r="B37" s="17" t="s">
        <v>261</v>
      </c>
      <c r="C37" s="17" t="s">
        <v>262</v>
      </c>
      <c r="D37" s="17" t="s">
        <v>263</v>
      </c>
    </row>
    <row r="38" spans="1:4" x14ac:dyDescent="0.2">
      <c r="A38" s="17" t="s">
        <v>122</v>
      </c>
      <c r="B38" s="17" t="s">
        <v>264</v>
      </c>
      <c r="C38" s="17" t="s">
        <v>265</v>
      </c>
      <c r="D38" s="17" t="s">
        <v>266</v>
      </c>
    </row>
    <row r="39" spans="1:4" x14ac:dyDescent="0.2">
      <c r="A39" s="17" t="s">
        <v>123</v>
      </c>
      <c r="B39" s="17" t="s">
        <v>267</v>
      </c>
      <c r="C39" s="17" t="s">
        <v>268</v>
      </c>
      <c r="D39" s="17" t="s">
        <v>269</v>
      </c>
    </row>
    <row r="40" spans="1:4" x14ac:dyDescent="0.2">
      <c r="A40" s="17" t="s">
        <v>124</v>
      </c>
      <c r="B40" s="17" t="s">
        <v>270</v>
      </c>
      <c r="C40" s="17" t="s">
        <v>271</v>
      </c>
      <c r="D40" s="17" t="s">
        <v>272</v>
      </c>
    </row>
    <row r="41" spans="1:4" x14ac:dyDescent="0.2">
      <c r="A41" s="17" t="s">
        <v>125</v>
      </c>
      <c r="B41" s="17" t="s">
        <v>273</v>
      </c>
      <c r="C41" s="17" t="s">
        <v>274</v>
      </c>
      <c r="D41" s="17" t="s">
        <v>275</v>
      </c>
    </row>
    <row r="42" spans="1:4" x14ac:dyDescent="0.2">
      <c r="A42" s="17" t="s">
        <v>126</v>
      </c>
      <c r="B42" s="17" t="s">
        <v>276</v>
      </c>
      <c r="C42" s="17" t="s">
        <v>277</v>
      </c>
      <c r="D42" s="17" t="s">
        <v>276</v>
      </c>
    </row>
    <row r="43" spans="1:4" x14ac:dyDescent="0.2">
      <c r="A43" s="17" t="s">
        <v>127</v>
      </c>
      <c r="B43" s="17" t="s">
        <v>278</v>
      </c>
      <c r="C43" s="17" t="s">
        <v>278</v>
      </c>
      <c r="D43" s="17" t="s">
        <v>278</v>
      </c>
    </row>
    <row r="44" spans="1:4" x14ac:dyDescent="0.2">
      <c r="A44" s="17" t="s">
        <v>128</v>
      </c>
      <c r="B44" s="17" t="s">
        <v>279</v>
      </c>
      <c r="C44" s="17" t="s">
        <v>279</v>
      </c>
      <c r="D44" s="17" t="s">
        <v>279</v>
      </c>
    </row>
    <row r="45" spans="1:4" x14ac:dyDescent="0.2">
      <c r="A45" s="17" t="s">
        <v>129</v>
      </c>
      <c r="B45" s="17" t="s">
        <v>34</v>
      </c>
      <c r="C45" s="17" t="s">
        <v>135</v>
      </c>
      <c r="D45" s="17" t="s">
        <v>141</v>
      </c>
    </row>
    <row r="46" spans="1:4" x14ac:dyDescent="0.2">
      <c r="A46" s="17" t="s">
        <v>130</v>
      </c>
      <c r="B46" s="17" t="s">
        <v>147</v>
      </c>
      <c r="C46" s="17" t="s">
        <v>136</v>
      </c>
      <c r="D46" s="17" t="s">
        <v>142</v>
      </c>
    </row>
    <row r="47" spans="1:4" x14ac:dyDescent="0.2">
      <c r="A47" s="17" t="s">
        <v>131</v>
      </c>
      <c r="B47" s="17" t="s">
        <v>29</v>
      </c>
      <c r="C47" s="17" t="s">
        <v>137</v>
      </c>
      <c r="D47" s="17" t="s">
        <v>143</v>
      </c>
    </row>
    <row r="48" spans="1:4" x14ac:dyDescent="0.2">
      <c r="A48" s="17" t="s">
        <v>132</v>
      </c>
      <c r="B48" s="17" t="s">
        <v>31</v>
      </c>
      <c r="C48" s="17" t="s">
        <v>138</v>
      </c>
      <c r="D48" s="17" t="s">
        <v>144</v>
      </c>
    </row>
    <row r="49" spans="1:4" x14ac:dyDescent="0.2">
      <c r="A49" s="17" t="s">
        <v>133</v>
      </c>
      <c r="B49" s="17" t="s">
        <v>32</v>
      </c>
      <c r="C49" s="17" t="s">
        <v>139</v>
      </c>
      <c r="D49" s="17" t="s">
        <v>145</v>
      </c>
    </row>
    <row r="50" spans="1:4" x14ac:dyDescent="0.2">
      <c r="A50" s="17" t="s">
        <v>134</v>
      </c>
      <c r="B50" s="17" t="s">
        <v>30</v>
      </c>
      <c r="C50" s="17" t="s">
        <v>140</v>
      </c>
      <c r="D50" s="17" t="s">
        <v>146</v>
      </c>
    </row>
    <row r="51" spans="1:4" x14ac:dyDescent="0.2">
      <c r="A51" s="17" t="s">
        <v>150</v>
      </c>
      <c r="B51" s="17" t="s">
        <v>68</v>
      </c>
      <c r="C51" s="17" t="s">
        <v>152</v>
      </c>
      <c r="D51" s="17" t="s">
        <v>151</v>
      </c>
    </row>
    <row r="52" spans="1:4" x14ac:dyDescent="0.2">
      <c r="A52" s="17" t="s">
        <v>149</v>
      </c>
      <c r="B52" s="17" t="s">
        <v>51</v>
      </c>
      <c r="C52" s="17" t="s">
        <v>153</v>
      </c>
      <c r="D52" s="17" t="s">
        <v>148</v>
      </c>
    </row>
    <row r="53" spans="1:4" x14ac:dyDescent="0.2">
      <c r="A53" s="17" t="s">
        <v>154</v>
      </c>
      <c r="B53" s="17" t="s">
        <v>42</v>
      </c>
      <c r="C53" s="17" t="s">
        <v>162</v>
      </c>
      <c r="D53" s="17" t="s">
        <v>158</v>
      </c>
    </row>
    <row r="54" spans="1:4" x14ac:dyDescent="0.2">
      <c r="A54" s="17" t="s">
        <v>155</v>
      </c>
      <c r="B54" s="17" t="s">
        <v>43</v>
      </c>
      <c r="C54" s="17" t="s">
        <v>163</v>
      </c>
      <c r="D54" s="17" t="s">
        <v>159</v>
      </c>
    </row>
    <row r="55" spans="1:4" x14ac:dyDescent="0.2">
      <c r="A55" s="17" t="s">
        <v>156</v>
      </c>
      <c r="B55" s="17" t="s">
        <v>44</v>
      </c>
      <c r="C55" s="17" t="s">
        <v>164</v>
      </c>
      <c r="D55" s="17" t="s">
        <v>160</v>
      </c>
    </row>
    <row r="56" spans="1:4" x14ac:dyDescent="0.2">
      <c r="A56" s="17" t="s">
        <v>157</v>
      </c>
      <c r="B56" s="17" t="s">
        <v>45</v>
      </c>
      <c r="C56" s="17" t="s">
        <v>165</v>
      </c>
      <c r="D56" s="17" t="s">
        <v>161</v>
      </c>
    </row>
    <row r="57" spans="1:4" x14ac:dyDescent="0.2">
      <c r="A57" s="17" t="s">
        <v>167</v>
      </c>
      <c r="B57" s="17" t="s">
        <v>35</v>
      </c>
      <c r="C57" s="17" t="s">
        <v>198</v>
      </c>
      <c r="D57" s="17" t="s">
        <v>226</v>
      </c>
    </row>
    <row r="58" spans="1:4" ht="24" x14ac:dyDescent="0.2">
      <c r="A58" s="17" t="s">
        <v>168</v>
      </c>
      <c r="B58" s="17" t="s">
        <v>36</v>
      </c>
      <c r="C58" s="17" t="s">
        <v>199</v>
      </c>
      <c r="D58" s="17" t="s">
        <v>227</v>
      </c>
    </row>
    <row r="59" spans="1:4" ht="24" x14ac:dyDescent="0.2">
      <c r="A59" s="17" t="s">
        <v>169</v>
      </c>
      <c r="B59" s="17" t="s">
        <v>37</v>
      </c>
      <c r="C59" s="17" t="s">
        <v>200</v>
      </c>
      <c r="D59" s="17" t="s">
        <v>228</v>
      </c>
    </row>
    <row r="60" spans="1:4" x14ac:dyDescent="0.2">
      <c r="A60" s="17" t="s">
        <v>170</v>
      </c>
      <c r="B60" s="17" t="s">
        <v>38</v>
      </c>
      <c r="C60" s="17" t="s">
        <v>201</v>
      </c>
      <c r="D60" s="17" t="s">
        <v>229</v>
      </c>
    </row>
    <row r="61" spans="1:4" x14ac:dyDescent="0.2">
      <c r="A61" s="17" t="s">
        <v>171</v>
      </c>
      <c r="B61" s="17" t="s">
        <v>39</v>
      </c>
      <c r="C61" s="17" t="s">
        <v>202</v>
      </c>
      <c r="D61" s="17" t="s">
        <v>230</v>
      </c>
    </row>
    <row r="62" spans="1:4" x14ac:dyDescent="0.2">
      <c r="A62" s="17" t="s">
        <v>172</v>
      </c>
      <c r="B62" s="17" t="s">
        <v>40</v>
      </c>
      <c r="C62" s="17" t="s">
        <v>203</v>
      </c>
      <c r="D62" s="17" t="s">
        <v>231</v>
      </c>
    </row>
    <row r="63" spans="1:4" x14ac:dyDescent="0.2">
      <c r="A63" s="17" t="s">
        <v>173</v>
      </c>
      <c r="B63" s="17" t="s">
        <v>41</v>
      </c>
      <c r="C63" s="17" t="s">
        <v>204</v>
      </c>
      <c r="D63" s="17" t="s">
        <v>232</v>
      </c>
    </row>
    <row r="64" spans="1:4" ht="36" x14ac:dyDescent="0.2">
      <c r="A64" s="17" t="s">
        <v>174</v>
      </c>
      <c r="B64" s="17" t="s">
        <v>166</v>
      </c>
      <c r="C64" s="17" t="s">
        <v>205</v>
      </c>
      <c r="D64" s="17" t="s">
        <v>233</v>
      </c>
    </row>
    <row r="65" spans="1:4" x14ac:dyDescent="0.2">
      <c r="A65" s="17" t="s">
        <v>175</v>
      </c>
      <c r="B65" s="17" t="s">
        <v>46</v>
      </c>
      <c r="C65" s="17" t="s">
        <v>206</v>
      </c>
      <c r="D65" s="17" t="s">
        <v>234</v>
      </c>
    </row>
    <row r="66" spans="1:4" x14ac:dyDescent="0.2">
      <c r="A66" s="17" t="s">
        <v>176</v>
      </c>
      <c r="B66" s="17" t="s">
        <v>47</v>
      </c>
      <c r="C66" s="17" t="s">
        <v>80</v>
      </c>
      <c r="D66" s="17" t="s">
        <v>235</v>
      </c>
    </row>
    <row r="67" spans="1:4" ht="24" x14ac:dyDescent="0.2">
      <c r="A67" s="17" t="s">
        <v>177</v>
      </c>
      <c r="B67" s="17" t="s">
        <v>48</v>
      </c>
      <c r="C67" s="17" t="s">
        <v>207</v>
      </c>
      <c r="D67" s="17" t="s">
        <v>236</v>
      </c>
    </row>
    <row r="68" spans="1:4" x14ac:dyDescent="0.2">
      <c r="A68" s="17" t="s">
        <v>178</v>
      </c>
      <c r="B68" s="17" t="s">
        <v>49</v>
      </c>
      <c r="C68" s="17" t="s">
        <v>208</v>
      </c>
      <c r="D68" s="17" t="s">
        <v>237</v>
      </c>
    </row>
    <row r="69" spans="1:4" x14ac:dyDescent="0.2">
      <c r="A69" s="17" t="s">
        <v>179</v>
      </c>
      <c r="B69" s="17" t="s">
        <v>50</v>
      </c>
      <c r="C69" s="17" t="s">
        <v>209</v>
      </c>
      <c r="D69" s="17" t="s">
        <v>238</v>
      </c>
    </row>
    <row r="70" spans="1:4" x14ac:dyDescent="0.2">
      <c r="A70" s="17" t="s">
        <v>180</v>
      </c>
      <c r="B70" s="17" t="s">
        <v>70</v>
      </c>
      <c r="C70" s="17" t="s">
        <v>210</v>
      </c>
      <c r="D70" s="17" t="s">
        <v>239</v>
      </c>
    </row>
    <row r="71" spans="1:4" ht="36" x14ac:dyDescent="0.2">
      <c r="A71" s="17" t="s">
        <v>181</v>
      </c>
      <c r="B71" s="17" t="s">
        <v>280</v>
      </c>
      <c r="C71" s="17" t="s">
        <v>281</v>
      </c>
      <c r="D71" s="17" t="s">
        <v>282</v>
      </c>
    </row>
    <row r="72" spans="1:4" ht="24" x14ac:dyDescent="0.2">
      <c r="A72" s="17" t="s">
        <v>182</v>
      </c>
      <c r="B72" s="17" t="s">
        <v>52</v>
      </c>
      <c r="C72" s="17" t="s">
        <v>211</v>
      </c>
      <c r="D72" s="17" t="s">
        <v>240</v>
      </c>
    </row>
    <row r="73" spans="1:4" ht="24" x14ac:dyDescent="0.2">
      <c r="A73" s="17" t="s">
        <v>183</v>
      </c>
      <c r="B73" s="17" t="s">
        <v>53</v>
      </c>
      <c r="C73" s="17" t="s">
        <v>212</v>
      </c>
      <c r="D73" s="17" t="s">
        <v>241</v>
      </c>
    </row>
    <row r="74" spans="1:4" ht="24" x14ac:dyDescent="0.2">
      <c r="A74" s="17" t="s">
        <v>184</v>
      </c>
      <c r="B74" s="17" t="s">
        <v>54</v>
      </c>
      <c r="C74" s="17" t="s">
        <v>213</v>
      </c>
      <c r="D74" s="17" t="s">
        <v>242</v>
      </c>
    </row>
    <row r="75" spans="1:4" ht="24" x14ac:dyDescent="0.2">
      <c r="A75" s="17" t="s">
        <v>185</v>
      </c>
      <c r="B75" s="17" t="s">
        <v>55</v>
      </c>
      <c r="C75" s="17" t="s">
        <v>214</v>
      </c>
      <c r="D75" s="17" t="s">
        <v>243</v>
      </c>
    </row>
    <row r="76" spans="1:4" ht="24" x14ac:dyDescent="0.2">
      <c r="A76" s="17" t="s">
        <v>186</v>
      </c>
      <c r="B76" s="17" t="s">
        <v>56</v>
      </c>
      <c r="C76" s="17" t="s">
        <v>215</v>
      </c>
      <c r="D76" s="17" t="s">
        <v>244</v>
      </c>
    </row>
    <row r="77" spans="1:4" x14ac:dyDescent="0.2">
      <c r="A77" s="17" t="s">
        <v>187</v>
      </c>
      <c r="B77" s="17" t="s">
        <v>57</v>
      </c>
      <c r="C77" s="17" t="s">
        <v>216</v>
      </c>
      <c r="D77" s="17" t="s">
        <v>245</v>
      </c>
    </row>
    <row r="78" spans="1:4" ht="24" x14ac:dyDescent="0.2">
      <c r="A78" s="17" t="s">
        <v>188</v>
      </c>
      <c r="B78" s="17" t="s">
        <v>58</v>
      </c>
      <c r="C78" s="17" t="s">
        <v>217</v>
      </c>
      <c r="D78" s="17" t="s">
        <v>246</v>
      </c>
    </row>
    <row r="79" spans="1:4" x14ac:dyDescent="0.2">
      <c r="A79" s="17" t="s">
        <v>189</v>
      </c>
      <c r="B79" s="17" t="s">
        <v>59</v>
      </c>
      <c r="C79" s="17" t="s">
        <v>218</v>
      </c>
      <c r="D79" s="17" t="s">
        <v>247</v>
      </c>
    </row>
    <row r="80" spans="1:4" x14ac:dyDescent="0.2">
      <c r="A80" s="17" t="s">
        <v>190</v>
      </c>
      <c r="B80" s="17" t="s">
        <v>60</v>
      </c>
      <c r="C80" s="17" t="s">
        <v>219</v>
      </c>
      <c r="D80" s="17" t="s">
        <v>248</v>
      </c>
    </row>
    <row r="81" spans="1:4" x14ac:dyDescent="0.2">
      <c r="A81" s="17" t="s">
        <v>191</v>
      </c>
      <c r="B81" s="17" t="s">
        <v>61</v>
      </c>
      <c r="C81" s="17" t="s">
        <v>220</v>
      </c>
      <c r="D81" s="17" t="s">
        <v>249</v>
      </c>
    </row>
    <row r="82" spans="1:4" x14ac:dyDescent="0.2">
      <c r="A82" s="17" t="s">
        <v>192</v>
      </c>
      <c r="B82" s="17" t="s">
        <v>62</v>
      </c>
      <c r="C82" s="17" t="s">
        <v>221</v>
      </c>
      <c r="D82" s="17" t="s">
        <v>250</v>
      </c>
    </row>
    <row r="83" spans="1:4" x14ac:dyDescent="0.2">
      <c r="A83" s="17" t="s">
        <v>193</v>
      </c>
      <c r="B83" s="17" t="s">
        <v>63</v>
      </c>
      <c r="C83" s="17" t="s">
        <v>222</v>
      </c>
      <c r="D83" s="17" t="s">
        <v>251</v>
      </c>
    </row>
    <row r="84" spans="1:4" x14ac:dyDescent="0.2">
      <c r="A84" s="17" t="s">
        <v>194</v>
      </c>
      <c r="B84" s="17" t="s">
        <v>64</v>
      </c>
      <c r="C84" s="17" t="s">
        <v>223</v>
      </c>
      <c r="D84" s="17" t="s">
        <v>252</v>
      </c>
    </row>
    <row r="85" spans="1:4" x14ac:dyDescent="0.2">
      <c r="A85" s="17" t="s">
        <v>195</v>
      </c>
      <c r="B85" s="17" t="s">
        <v>65</v>
      </c>
      <c r="C85" s="17" t="s">
        <v>224</v>
      </c>
      <c r="D85" s="17" t="s">
        <v>253</v>
      </c>
    </row>
    <row r="86" spans="1:4" x14ac:dyDescent="0.2">
      <c r="A86" s="17" t="s">
        <v>196</v>
      </c>
      <c r="B86" s="17" t="s">
        <v>66</v>
      </c>
      <c r="C86" s="17" t="s">
        <v>225</v>
      </c>
      <c r="D86" s="17" t="s">
        <v>254</v>
      </c>
    </row>
    <row r="87" spans="1:4" x14ac:dyDescent="0.2">
      <c r="A87" s="17" t="s">
        <v>197</v>
      </c>
      <c r="B87" s="17" t="s">
        <v>67</v>
      </c>
      <c r="C87" s="17" t="s">
        <v>93</v>
      </c>
      <c r="D87" s="17" t="s">
        <v>120</v>
      </c>
    </row>
  </sheetData>
  <sheetProtection algorithmName="SHA-512" hashValue="SRJGLB5XOaHROfVo4C8bnZh42u9xkpupBVfhu4lsnG51aBPcJ775KWeYtcyZtwAafqUbyI/d5J74kaRwyIg9lg==" saltValue="2G2pKUXLo1chYlH9Kn8/lQ==" spinCount="100000" sheet="1" objects="1" scenarios="1" formatCells="0" autoFilter="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CP09-FarmCgDc</vt:lpstr>
      <vt:lpstr>Instructions</vt:lpstr>
      <vt:lpstr>Codes</vt:lpstr>
      <vt:lpstr>Event</vt:lpstr>
      <vt:lpstr>FlagName</vt:lpstr>
      <vt:lpstr>Idiom</vt:lpstr>
      <vt:lpstr>Trans3Lang</vt:lpstr>
      <vt:lpstr>Trans3Langs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Luis Gallego</dc:creator>
  <cp:lastModifiedBy>Felix Mergarejo</cp:lastModifiedBy>
  <dcterms:created xsi:type="dcterms:W3CDTF">2011-06-30T09:18:27Z</dcterms:created>
  <dcterms:modified xsi:type="dcterms:W3CDTF">2026-04-06T08:00:58Z</dcterms:modified>
</cp:coreProperties>
</file>